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S:\BK\ORTAK\30) IR FILES\2-PRESENTATIONS\4) EARNINGS CALL\2023\Q4\Summary Financials\Webe Yüklenecek\"/>
    </mc:Choice>
  </mc:AlternateContent>
  <xr:revisionPtr revIDLastSave="0" documentId="13_ncr:1_{A45564EE-5E57-488A-8F58-B67175390F32}" xr6:coauthVersionLast="47" xr6:coauthVersionMax="47" xr10:uidLastSave="{00000000-0000-0000-0000-000000000000}"/>
  <bookViews>
    <workbookView xWindow="-108" yWindow="-108" windowWidth="23256" windowHeight="12576" xr2:uid="{00000000-000D-0000-FFFF-FFFF00000000}"/>
  </bookViews>
  <sheets>
    <sheet name="Disclaimer" sheetId="10" r:id="rId1"/>
    <sheet name="Segment Details_Combined" sheetId="8" r:id="rId2"/>
    <sheet name="Segment Details_Consolidated" sheetId="9" r:id="rId3"/>
    <sheet name="BS" sheetId="1" r:id="rId4"/>
    <sheet name="PL" sheetId="2" r:id="rId5"/>
    <sheet name="CF" sheetId="11" r:id="rId6"/>
  </sheets>
  <definedNames>
    <definedName name="_xlnm._FilterDatabase" localSheetId="1" hidden="1">'Segment Details_Combined'!$A$6:$O$40</definedName>
    <definedName name="_xlnm._FilterDatabase" localSheetId="2" hidden="1">'Segment Details_Consolidated'!$A$6:$D$28</definedName>
    <definedName name="_xlnm.Print_Area" localSheetId="3">BS!$A$1:$F$105</definedName>
    <definedName name="_xlnm.Print_Area" localSheetId="5">CF!$A$2:$F$67</definedName>
    <definedName name="_xlnm.Print_Area" localSheetId="0">Disclaimer!$A$1:$Z$26</definedName>
    <definedName name="_xlnm.Print_Area" localSheetId="4">PL!$A$1:$F$45</definedName>
    <definedName name="_xlnm.Print_Area" localSheetId="1">'Segment Details_Combined'!$B$3:$P$47</definedName>
    <definedName name="_xlnm.Print_Area" localSheetId="2">'Segment Details_Consolidated'!$B$3:$Q$44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9" i="8" l="1"/>
  <c r="O26" i="8"/>
  <c r="P17" i="9"/>
  <c r="J17" i="9"/>
  <c r="P38" i="9"/>
  <c r="P37" i="9"/>
  <c r="N22" i="9"/>
  <c r="L22" i="9"/>
  <c r="N11" i="9"/>
  <c r="L11" i="9"/>
  <c r="F11" i="9"/>
  <c r="N8" i="9"/>
  <c r="L8" i="9"/>
  <c r="F8" i="9"/>
  <c r="E34" i="8"/>
  <c r="E31" i="8"/>
  <c r="L33" i="9"/>
  <c r="N33" i="9"/>
  <c r="P33" i="9"/>
  <c r="F33" i="9"/>
  <c r="H33" i="9"/>
  <c r="J33" i="9"/>
  <c r="P32" i="9"/>
  <c r="J32" i="9"/>
  <c r="L30" i="9"/>
  <c r="N30" i="9"/>
  <c r="P30" i="9"/>
  <c r="F30" i="9"/>
  <c r="H30" i="9"/>
  <c r="J30" i="9"/>
  <c r="H11" i="9"/>
  <c r="H8" i="9"/>
  <c r="F22" i="9"/>
  <c r="H22" i="9"/>
  <c r="J22" i="9"/>
  <c r="J11" i="9"/>
  <c r="N19" i="9"/>
  <c r="L19" i="9"/>
  <c r="F19" i="9"/>
  <c r="H19" i="9"/>
  <c r="J19" i="9"/>
  <c r="J8" i="9"/>
  <c r="M34" i="8"/>
  <c r="K34" i="8"/>
  <c r="G34" i="8"/>
  <c r="G23" i="8"/>
  <c r="P35" i="9"/>
  <c r="P34" i="9"/>
  <c r="P28" i="9"/>
  <c r="P27" i="9"/>
  <c r="P26" i="9"/>
  <c r="P25" i="9"/>
  <c r="P24" i="9"/>
  <c r="P23" i="9"/>
  <c r="P22" i="9"/>
  <c r="P21" i="9"/>
  <c r="P19" i="9"/>
  <c r="P16" i="9"/>
  <c r="P15" i="9"/>
  <c r="P14" i="9"/>
  <c r="P13" i="9"/>
  <c r="P12" i="9"/>
  <c r="P11" i="9"/>
  <c r="P10" i="9"/>
  <c r="P8" i="9"/>
  <c r="J39" i="9"/>
  <c r="J38" i="9"/>
  <c r="J37" i="9"/>
  <c r="J36" i="9"/>
  <c r="J35" i="9"/>
  <c r="J34" i="9"/>
  <c r="J28" i="9"/>
  <c r="J27" i="9"/>
  <c r="J26" i="9"/>
  <c r="J25" i="9"/>
  <c r="J24" i="9"/>
  <c r="J23" i="9"/>
  <c r="J21" i="9"/>
  <c r="J16" i="9"/>
  <c r="J15" i="9"/>
  <c r="J14" i="9"/>
  <c r="J13" i="9"/>
  <c r="J12" i="9"/>
  <c r="J10" i="9"/>
  <c r="M31" i="8"/>
  <c r="K31" i="8"/>
  <c r="G31" i="8"/>
  <c r="I31" i="8"/>
  <c r="E23" i="8"/>
  <c r="K23" i="8"/>
  <c r="M23" i="8"/>
  <c r="K11" i="8"/>
  <c r="M11" i="8"/>
  <c r="E11" i="8"/>
  <c r="M20" i="8"/>
  <c r="K20" i="8"/>
  <c r="E20" i="8"/>
  <c r="G20" i="8"/>
  <c r="I20" i="8"/>
  <c r="E8" i="8"/>
  <c r="G11" i="8"/>
  <c r="O17" i="8"/>
  <c r="O38" i="8"/>
  <c r="O37" i="8"/>
  <c r="O35" i="8"/>
  <c r="O34" i="8"/>
  <c r="O33" i="8"/>
  <c r="O29" i="8"/>
  <c r="O28" i="8"/>
  <c r="O27" i="8"/>
  <c r="O25" i="8"/>
  <c r="O24" i="8"/>
  <c r="O23" i="8"/>
  <c r="O20" i="8"/>
  <c r="O16" i="8"/>
  <c r="O15" i="8"/>
  <c r="O13" i="8"/>
  <c r="O12" i="8"/>
  <c r="O10" i="8"/>
  <c r="O14" i="8"/>
  <c r="O22" i="8"/>
  <c r="O31" i="8"/>
  <c r="O36" i="8"/>
  <c r="O40" i="8"/>
  <c r="K8" i="8"/>
  <c r="I15" i="8"/>
  <c r="I10" i="8"/>
  <c r="I16" i="8"/>
  <c r="I12" i="8"/>
  <c r="G8" i="8"/>
  <c r="I14" i="8"/>
  <c r="I13" i="8"/>
  <c r="I17" i="8"/>
  <c r="M8" i="8"/>
  <c r="O8" i="8"/>
  <c r="O11" i="8"/>
  <c r="I22" i="8"/>
  <c r="I11" i="8"/>
  <c r="I28" i="8"/>
  <c r="I27" i="8"/>
  <c r="I25" i="8"/>
  <c r="I8" i="8"/>
  <c r="I33" i="8"/>
  <c r="I24" i="8"/>
  <c r="I40" i="8"/>
  <c r="I29" i="8"/>
  <c r="I26" i="8"/>
  <c r="I35" i="8"/>
  <c r="I39" i="8"/>
  <c r="I36" i="8"/>
  <c r="I38" i="8"/>
  <c r="I37" i="8"/>
  <c r="I34" i="8"/>
  <c r="I23" i="8"/>
</calcChain>
</file>

<file path=xl/sharedStrings.xml><?xml version="1.0" encoding="utf-8"?>
<sst xmlns="http://schemas.openxmlformats.org/spreadsheetml/2006/main" count="298" uniqueCount="213">
  <si>
    <t>Balance Sheet (000 TL)</t>
  </si>
  <si>
    <t>LIABILITIES</t>
  </si>
  <si>
    <t>Income Statement (000 TL)</t>
  </si>
  <si>
    <t>Cash Flow Statement  (000 TL)</t>
  </si>
  <si>
    <t>This financial table is an accompanying part of consolidated financial statements available in our website and public disclosure platform.</t>
  </si>
  <si>
    <t xml:space="preserve">SABANCI HOLDING COMBINED RESULTS </t>
  </si>
  <si>
    <t>in thousands TL</t>
  </si>
  <si>
    <t>CHANGE</t>
  </si>
  <si>
    <t>%</t>
  </si>
  <si>
    <t>REVENUES</t>
  </si>
  <si>
    <t>Bank</t>
  </si>
  <si>
    <t>Non-Bank</t>
  </si>
  <si>
    <t>Industrial</t>
  </si>
  <si>
    <t>Energy</t>
  </si>
  <si>
    <t>Other</t>
  </si>
  <si>
    <t>Intersegment eliminations</t>
  </si>
  <si>
    <t xml:space="preserve">SABANCI HOLDİNG CONSOLIDATED RESULTS </t>
  </si>
  <si>
    <t>Building Materials</t>
  </si>
  <si>
    <t>Financial Services</t>
  </si>
  <si>
    <t>Net cash provided by operation activities before changes in operating assets and liabilities</t>
  </si>
  <si>
    <t>Changes in assets and liabilities in finance segment:</t>
  </si>
  <si>
    <t>Digital</t>
  </si>
  <si>
    <t>REVENUES(1)</t>
  </si>
  <si>
    <t>Net cash provided from operating activities</t>
  </si>
  <si>
    <t>Net cash provided from / (used in) investing activities</t>
  </si>
  <si>
    <t>Net cash provided from / (used in) financing activities</t>
  </si>
  <si>
    <t>Cash and cash equivalents at the end of the period</t>
  </si>
  <si>
    <t>Cash and cash equivalents in the beginning of the period</t>
  </si>
  <si>
    <t>Cash inflow from repurchased shares</t>
  </si>
  <si>
    <t>Cash outflow from repurchased shares</t>
  </si>
  <si>
    <t>Cash inflows from capital advances</t>
  </si>
  <si>
    <t>01.01-31.12.2023</t>
  </si>
  <si>
    <t>01.01-31.12.2022</t>
  </si>
  <si>
    <t>ASSETS</t>
  </si>
  <si>
    <t>Current Assets</t>
  </si>
  <si>
    <t>Non-current Assets</t>
  </si>
  <si>
    <t>CONTINUING OPERATIONS</t>
  </si>
  <si>
    <t>Net income from continuning operations</t>
  </si>
  <si>
    <t>Net income from discontinued operations</t>
  </si>
  <si>
    <t>Tax expense/income</t>
  </si>
  <si>
    <t>Depreciation and amortization expenses</t>
  </si>
  <si>
    <t>Provision for loan losses</t>
  </si>
  <si>
    <t>Changes in the fair value of derivative instruments</t>
  </si>
  <si>
    <t>Provision for employment termination benefits</t>
  </si>
  <si>
    <t>Impairment charge on property, plant and equipment,intangible assets and investment property</t>
  </si>
  <si>
    <t>Impairment an assets held for sale</t>
  </si>
  <si>
    <t>Income from sale of property, plant and equipment,intangible assets and investment property</t>
  </si>
  <si>
    <t>Income from associates and joint ventures</t>
  </si>
  <si>
    <t>Provision for /(reversal of) inventory impairment</t>
  </si>
  <si>
    <t>Provision for /(reversal of) doubtful receivables</t>
  </si>
  <si>
    <t>Unrealized foreign currency translation differences</t>
  </si>
  <si>
    <t xml:space="preserve">Adjustments for losses (gains) 
on disposal of subsidiaries </t>
  </si>
  <si>
    <t>Changes in trade receivables</t>
  </si>
  <si>
    <t>Changes in inventories</t>
  </si>
  <si>
    <t>Changes in other receivables</t>
  </si>
  <si>
    <t>Changes in prepaid expenses</t>
  </si>
  <si>
    <t>Changes in derivative financial instruments</t>
  </si>
  <si>
    <t xml:space="preserve">Changes in other assets </t>
  </si>
  <si>
    <t>Changes in trade payables</t>
  </si>
  <si>
    <t>Changes in other liabilities and other payables</t>
  </si>
  <si>
    <t>Net cash provided in operating activities of assets
 classified as held for sale</t>
  </si>
  <si>
    <t>Changes in financial investments</t>
  </si>
  <si>
    <t>Changes in receivables from finance sector operations</t>
  </si>
  <si>
    <t>Changes in payables from finance sector operations</t>
  </si>
  <si>
    <t>Changes in Central Bank of the Republic of Turkey account</t>
  </si>
  <si>
    <t>Income taxes paid</t>
  </si>
  <si>
    <t>Employment termination benefits paid</t>
  </si>
  <si>
    <t>Sale / (Proceed) of fair value through other comprehensive 
   income or amortized cost at financial asset</t>
  </si>
  <si>
    <t>Capital expenditures</t>
  </si>
  <si>
    <t>Proceeds from sales of property, plant, equipment and intangible assets</t>
  </si>
  <si>
    <t>Proceeds from investment property</t>
  </si>
  <si>
    <t xml:space="preserve">Cash inflows caused by share sales or capital decrease of 
   associates and/or joint ventures </t>
  </si>
  <si>
    <t>Cash outflows rekated to purchases for obtaining control of subsidiaries</t>
  </si>
  <si>
    <t>Dividends received</t>
  </si>
  <si>
    <t>Other cash inflows/outflows</t>
  </si>
  <si>
    <t>Cash inflows from financial liabilities</t>
  </si>
  <si>
    <t>Cash outflows from repayments of borrowings</t>
  </si>
  <si>
    <t>Cash outflows from payments of lease liabilities</t>
  </si>
  <si>
    <t>Interest received</t>
  </si>
  <si>
    <t>Dividends paid</t>
  </si>
  <si>
    <t>Effect of change in foreign currency rates 
on cash and cash equivalents</t>
  </si>
  <si>
    <t>Net increase / (decrease) in cash and cash equivalents</t>
  </si>
  <si>
    <t>Adjustments to reconcile income before taxation to net cash provided  by operation activities:</t>
  </si>
  <si>
    <t>w/o IAS29</t>
  </si>
  <si>
    <t>w IAS29</t>
  </si>
  <si>
    <t>EBITDA(2)</t>
  </si>
  <si>
    <t>(1) Combined revenue excludes Holding dividend income for w/o IAS29 figures.</t>
  </si>
  <si>
    <t>N.M.</t>
  </si>
  <si>
    <t>EBITDA(1)</t>
  </si>
  <si>
    <t>NET INCOME(2)</t>
  </si>
  <si>
    <t>(2) Combined EBITDA and Combined Net Income excludes non operational and non recurring one off items for w/o IAS29 figures.</t>
  </si>
  <si>
    <t>NET INCOME(1)</t>
  </si>
  <si>
    <t>(1) Consolidated EBITDA and Consolidated Net Income excludes non operational and non recurring one off items for w/o IAS29 figures.</t>
  </si>
  <si>
    <t>Interest Income/expense adjustments of non finance sector</t>
  </si>
  <si>
    <t>Interest Income/expense adjustments of finance sector</t>
  </si>
  <si>
    <t>Impairment an Goodwill</t>
  </si>
  <si>
    <t>Monetargy Gain/(Loss)</t>
  </si>
  <si>
    <t>Cash outflows from capital increase of Joint Ventures</t>
  </si>
  <si>
    <t>Monetary gain/(loss) on cash and cash equivalents</t>
  </si>
  <si>
    <t>2023 w/o IAS29 figures are not audited</t>
  </si>
  <si>
    <t>2023 w/o IAS29 figures are not audited.</t>
  </si>
  <si>
    <t>Cash and Cash Equivalents</t>
  </si>
  <si>
    <t>Balances with the Central Bank of the Republic Turkey</t>
  </si>
  <si>
    <t>Financial Assets</t>
  </si>
  <si>
    <t xml:space="preserve">   - Fair Value Through Profit or Loss</t>
  </si>
  <si>
    <t xml:space="preserve">   - Fair Value Through Other Comprehensive Income</t>
  </si>
  <si>
    <t xml:space="preserve">   - Measured at  Amortised Cost</t>
  </si>
  <si>
    <t xml:space="preserve">   - Time Deposits</t>
  </si>
  <si>
    <t>Trade Receivables</t>
  </si>
  <si>
    <t>Receivables from Finance Sector Operations</t>
  </si>
  <si>
    <t xml:space="preserve">Other Receivables </t>
  </si>
  <si>
    <t>Derivative Financial Instruments</t>
  </si>
  <si>
    <t>Inventories</t>
  </si>
  <si>
    <t>Prepaid Expenses</t>
  </si>
  <si>
    <t>Deferred Commission Expenses</t>
  </si>
  <si>
    <t>Current Tax Assets</t>
  </si>
  <si>
    <t>Other Current Assets</t>
  </si>
  <si>
    <t>Assets Classified As Held for Sale</t>
  </si>
  <si>
    <t xml:space="preserve">Receivables From Finance Sector Operations </t>
  </si>
  <si>
    <t>Other Receivables</t>
  </si>
  <si>
    <t>Investments Accounted Through Equity Method</t>
  </si>
  <si>
    <t>Investment Property</t>
  </si>
  <si>
    <t xml:space="preserve">Property, Plant and Equipment </t>
  </si>
  <si>
    <t>Asset Right on Use</t>
  </si>
  <si>
    <t>Intangible Assets</t>
  </si>
  <si>
    <t xml:space="preserve">  - Goodwill</t>
  </si>
  <si>
    <t xml:space="preserve">  - Other Non Current Assets</t>
  </si>
  <si>
    <t>Deferred Tax Assets</t>
  </si>
  <si>
    <t>Other Non Current Assets</t>
  </si>
  <si>
    <t>Total Assets</t>
  </si>
  <si>
    <t>Short Term Liabilities</t>
  </si>
  <si>
    <t>Short Term Borrowings</t>
  </si>
  <si>
    <t>Short Term Portion of Long-Term Borrowings</t>
  </si>
  <si>
    <t>Liabilities from Leasing Transactions</t>
  </si>
  <si>
    <t>Trade Payables</t>
  </si>
  <si>
    <t>Payables of Finance Sector Operations</t>
  </si>
  <si>
    <t>Payables related to Employee Benefits</t>
  </si>
  <si>
    <t>Other Payables</t>
  </si>
  <si>
    <t xml:space="preserve">Derivative Financial Instruments </t>
  </si>
  <si>
    <t>Government Incentives</t>
  </si>
  <si>
    <t>Deferred Income</t>
  </si>
  <si>
    <t>Current Tax Liabilities</t>
  </si>
  <si>
    <t>Short Term Provisions</t>
  </si>
  <si>
    <t xml:space="preserve">   - Short Term Provisions for Employee</t>
  </si>
  <si>
    <t xml:space="preserve">   - Insurance Technical Provisions</t>
  </si>
  <si>
    <t xml:space="preserve">   - Other Short-Term Provisions</t>
  </si>
  <si>
    <t>Other Short Term Liabilities</t>
  </si>
  <si>
    <t>Liabilities Related to Asset Group Held for Sale</t>
  </si>
  <si>
    <t>Long Term Liabilities</t>
  </si>
  <si>
    <t>Long Term Borrowings</t>
  </si>
  <si>
    <t>Long Term Provisions</t>
  </si>
  <si>
    <t xml:space="preserve">   - Long Term Provisions for Employee Benefits</t>
  </si>
  <si>
    <t xml:space="preserve">   - Other Long-Term Provisions</t>
  </si>
  <si>
    <t>Taxes and Funds Payable</t>
  </si>
  <si>
    <t>Deferred Tax Liabilities</t>
  </si>
  <si>
    <t xml:space="preserve">Other Long Term Liabilities </t>
  </si>
  <si>
    <t>EQUITY</t>
  </si>
  <si>
    <t>Equity Attributable to the Parent</t>
  </si>
  <si>
    <t>Share Capital</t>
  </si>
  <si>
    <t>Adjustment to Share Capital</t>
  </si>
  <si>
    <t>Share Premium</t>
  </si>
  <si>
    <t>Treasury shares (-)</t>
  </si>
  <si>
    <t>Other Comprehensive Income or Expenses That</t>
  </si>
  <si>
    <t xml:space="preserve">     Will Not Be Reclassified to Profit or Loss</t>
  </si>
  <si>
    <t xml:space="preserve">   - Actuarial Gain/Loss</t>
  </si>
  <si>
    <t>Other Comprehensive Income or Expenses</t>
  </si>
  <si>
    <t xml:space="preserve">     Will Be Reclassified to Profit or Loss</t>
  </si>
  <si>
    <t xml:space="preserve">   - Currency Translation Reserve</t>
  </si>
  <si>
    <t xml:space="preserve">   - Gains/Losses on Hedge</t>
  </si>
  <si>
    <t xml:space="preserve">   - Revaluation Reserve</t>
  </si>
  <si>
    <t>Restricted Reserves</t>
  </si>
  <si>
    <t>Retained Earnings</t>
  </si>
  <si>
    <t>Net Income for the Period</t>
  </si>
  <si>
    <t>Non-controlling Interests</t>
  </si>
  <si>
    <t>TOTAL EQUITY AND LIABILITIES</t>
  </si>
  <si>
    <t>Sales (net)</t>
  </si>
  <si>
    <t>Cost of Sales (-)</t>
  </si>
  <si>
    <t>Gross Profit From Non-Financial Operations</t>
  </si>
  <si>
    <t>Interest, Premium, Commission and Other Income</t>
  </si>
  <si>
    <t>Interest, Premium, Commission and Other Expense (-)</t>
  </si>
  <si>
    <t>Gross Profit From Financial Operations</t>
  </si>
  <si>
    <t>GROSS PROFIT</t>
  </si>
  <si>
    <t>General Administrative Expenses (-)</t>
  </si>
  <si>
    <t>Marketing, Selling and Distribution Expenses (-)</t>
  </si>
  <si>
    <t>Research and Development Expenses (-)</t>
  </si>
  <si>
    <t>Other operating Income</t>
  </si>
  <si>
    <t xml:space="preserve">Other operating Expenses </t>
  </si>
  <si>
    <t>Share of profit/loss of investments</t>
  </si>
  <si>
    <t xml:space="preserve"> accounted for using the equity method</t>
  </si>
  <si>
    <t>OPERATING PROFIT</t>
  </si>
  <si>
    <t>Gains From Investment Activities</t>
  </si>
  <si>
    <t>Losses From Investment Activities (-)</t>
  </si>
  <si>
    <t xml:space="preserve">OPERATING PROFIT BEFORE </t>
  </si>
  <si>
    <t xml:space="preserve">      FINANCIAL INCOME / (EXPENSES)</t>
  </si>
  <si>
    <t>Financial Income</t>
  </si>
  <si>
    <t>Financial Expenses (-)</t>
  </si>
  <si>
    <t>Monetary Gain/(Loss)</t>
  </si>
  <si>
    <t>NET INCOME BEFORE TAX</t>
  </si>
  <si>
    <t xml:space="preserve">   FROM CONTINUING OPERATIONS</t>
  </si>
  <si>
    <t>Tax Income / (Expense) from Continuing Operations</t>
  </si>
  <si>
    <t>Current Tax Expense</t>
  </si>
  <si>
    <t>Deferred Tax Income/(Expense)</t>
  </si>
  <si>
    <t>PROFIT FOR THE PERIOD</t>
  </si>
  <si>
    <t>DISCONTINUED OPERATIONS</t>
  </si>
  <si>
    <t>Income After Tax from Discontinued Operations</t>
  </si>
  <si>
    <t>ALLOCATION OF PROFIT</t>
  </si>
  <si>
    <t xml:space="preserve">   - Non-controlling Interests</t>
  </si>
  <si>
    <t xml:space="preserve">   - Owner of the Company</t>
  </si>
  <si>
    <t>Earnings per share</t>
  </si>
  <si>
    <t xml:space="preserve">   - hundreds of ordinary shares (TRY) </t>
  </si>
  <si>
    <t>Earnings per share from continuing operations</t>
  </si>
  <si>
    <t>-</t>
  </si>
  <si>
    <t>The Company’s financial statements dated 31.12.2023, which were disclosed to public on 02.04.2024, have been subject to inflation accounting for the first time within the framework of the “Financial Reporting in Hyperinflationary Economies Standard” (IAS 29). Financial figures given in this financial report is not comparable with the financial figures that were not subject to inflation adjustment which were disclosed to public by the Company in its financial reports and various investor information materials prepared for the previous periods.
For this reason, selected financial figures are also presented without adjusting for inflation accounting and disclosed through investor presentations and earnings releases on the Company’s corporate website as well as via the Public Disclosure Platform, in order for investors and analysts to conduct a full-fledged analysis for the Company’s financial performance.
The information and opinions contained in this document have been compiled by Hacı Ömer Sabancı Holding A.Ş. (“Holding”) from sources believed to be reliable and in good faith, but no representation or warranty, expressed or implied, is made as to their accuracy, completeness or correctness.
This document is an accompanying part of consolidated financial statements available in our website and public disclosure platform.
The financial figures that are not subject to inflation adjustment have not been independently audited and are not included in the Company’s audited financial reports dated 31.12.2023. Such financial figures have been prepared and disclosed to public for providing the investors and market participants consistent and comparable assessment of our financial performance, under the responsibility of the Company’s Board of Directors and executives who are responsible for financial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</si>
</sst>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1">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 numFmtId="332" formatCode="#,###.0;\(#,###.0\);\-"/>
  </numFmts>
  <fonts count="332">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
      <b/>
      <sz val="14"/>
      <color rgb="FF000000"/>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9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212">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4" fillId="0" borderId="1" xfId="0" applyFont="1" applyBorder="1"/>
    <xf numFmtId="3" fontId="6" fillId="0" borderId="2" xfId="0" applyNumberFormat="1" applyFont="1" applyBorder="1" applyAlignment="1">
      <alignment horizontal="righ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164" fontId="8" fillId="0" borderId="0" xfId="0" applyNumberFormat="1" applyFont="1" applyAlignment="1">
      <alignment horizontal="right" vertical="center"/>
    </xf>
    <xf numFmtId="0" fontId="7" fillId="0" borderId="1" xfId="0" applyFont="1" applyBorder="1" applyAlignment="1">
      <alignment vertical="center"/>
    </xf>
    <xf numFmtId="3" fontId="6" fillId="0" borderId="1" xfId="0" applyNumberFormat="1" applyFont="1" applyBorder="1" applyAlignment="1">
      <alignment horizontal="right" vertical="center"/>
    </xf>
    <xf numFmtId="3"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164" fontId="6" fillId="0" borderId="1" xfId="0" applyNumberFormat="1" applyFont="1" applyBorder="1" applyAlignment="1">
      <alignment horizontal="right" vertical="center"/>
    </xf>
    <xf numFmtId="164" fontId="6" fillId="0" borderId="5" xfId="0" applyNumberFormat="1" applyFont="1" applyBorder="1" applyAlignment="1">
      <alignment horizontal="right" vertical="center"/>
    </xf>
    <xf numFmtId="0" fontId="8" fillId="0" borderId="0" xfId="0" applyFont="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164" fontId="9"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164" fontId="8" fillId="0" borderId="1" xfId="0" applyNumberFormat="1" applyFont="1" applyBorder="1" applyAlignment="1">
      <alignment horizontal="right"/>
    </xf>
    <xf numFmtId="164" fontId="8" fillId="0" borderId="2" xfId="0" applyNumberFormat="1" applyFont="1" applyBorder="1" applyAlignment="1">
      <alignment horizontal="right"/>
    </xf>
    <xf numFmtId="164" fontId="8" fillId="0" borderId="0" xfId="0" applyNumberFormat="1"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10" fillId="0" borderId="0" xfId="0" applyFont="1" applyAlignment="1">
      <alignment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8" fillId="0" borderId="6" xfId="10" applyFont="1" applyBorder="1" applyAlignment="1">
      <alignment horizontal="left" vertical="top"/>
    </xf>
    <xf numFmtId="0" fontId="329" fillId="0" borderId="0" xfId="10" applyFont="1"/>
    <xf numFmtId="0" fontId="328" fillId="0" borderId="7" xfId="10" applyFont="1" applyBorder="1" applyAlignment="1">
      <alignment horizontal="left" vertical="top"/>
    </xf>
    <xf numFmtId="166" fontId="329" fillId="0" borderId="0" xfId="10" applyNumberFormat="1" applyFont="1"/>
    <xf numFmtId="0" fontId="328" fillId="2" borderId="8" xfId="10" applyFont="1" applyFill="1" applyBorder="1"/>
    <xf numFmtId="0" fontId="329" fillId="2" borderId="3" xfId="10" applyFont="1" applyFill="1" applyBorder="1"/>
    <xf numFmtId="0" fontId="328" fillId="0" borderId="0" xfId="10" applyFont="1"/>
    <xf numFmtId="0" fontId="328" fillId="0" borderId="8" xfId="10" applyFont="1" applyBorder="1"/>
    <xf numFmtId="0" fontId="328" fillId="0" borderId="3" xfId="10" applyFont="1" applyBorder="1"/>
    <xf numFmtId="168" fontId="328" fillId="0" borderId="0" xfId="11" applyNumberFormat="1" applyFont="1" applyFill="1" applyBorder="1"/>
    <xf numFmtId="0" fontId="329" fillId="0" borderId="10" xfId="10" applyFont="1" applyBorder="1"/>
    <xf numFmtId="0" fontId="329" fillId="0" borderId="1" xfId="10" applyFont="1" applyBorder="1"/>
    <xf numFmtId="1" fontId="329" fillId="0" borderId="0" xfId="10" applyNumberFormat="1" applyFont="1"/>
    <xf numFmtId="168" fontId="329" fillId="0" borderId="0" xfId="11" applyNumberFormat="1" applyFont="1" applyFill="1" applyBorder="1"/>
    <xf numFmtId="0" fontId="329" fillId="0" borderId="12" xfId="10" applyFont="1" applyBorder="1"/>
    <xf numFmtId="169" fontId="328" fillId="0" borderId="0" xfId="12" applyNumberFormat="1" applyFont="1" applyFill="1" applyBorder="1"/>
    <xf numFmtId="169" fontId="329" fillId="0" borderId="0" xfId="12" applyNumberFormat="1" applyFont="1" applyFill="1" applyBorder="1"/>
    <xf numFmtId="0" fontId="329" fillId="0" borderId="15" xfId="10" applyFont="1" applyBorder="1"/>
    <xf numFmtId="0" fontId="329" fillId="0" borderId="2" xfId="10" applyFont="1" applyBorder="1"/>
    <xf numFmtId="3" fontId="329" fillId="2" borderId="3" xfId="10" applyNumberFormat="1" applyFont="1" applyFill="1" applyBorder="1"/>
    <xf numFmtId="0" fontId="329" fillId="0" borderId="13" xfId="10" applyFont="1" applyBorder="1"/>
    <xf numFmtId="0" fontId="328" fillId="0" borderId="13" xfId="10"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170" fontId="329" fillId="0" borderId="0" xfId="11" applyNumberFormat="1" applyFont="1" applyFill="1" applyBorder="1" applyAlignment="1">
      <alignment horizontal="right"/>
    </xf>
    <xf numFmtId="0" fontId="20" fillId="0" borderId="7" xfId="10" applyFont="1" applyBorder="1" applyAlignment="1">
      <alignment horizontal="center"/>
    </xf>
    <xf numFmtId="0" fontId="4" fillId="104" borderId="0" xfId="0" applyFont="1" applyFill="1"/>
    <xf numFmtId="0" fontId="330" fillId="0" borderId="0" xfId="10" applyFont="1"/>
    <xf numFmtId="168" fontId="13" fillId="0" borderId="373" xfId="11" applyNumberFormat="1" applyFont="1" applyFill="1" applyBorder="1"/>
    <xf numFmtId="0" fontId="19" fillId="0" borderId="12" xfId="10" applyFont="1" applyBorder="1"/>
    <xf numFmtId="3" fontId="20" fillId="2" borderId="355" xfId="11" applyNumberFormat="1" applyFont="1" applyFill="1" applyBorder="1"/>
    <xf numFmtId="3" fontId="19" fillId="0" borderId="13" xfId="10" applyNumberFormat="1" applyFont="1" applyBorder="1"/>
    <xf numFmtId="3" fontId="20" fillId="0" borderId="0" xfId="10" applyNumberFormat="1" applyFont="1"/>
    <xf numFmtId="3" fontId="20" fillId="0" borderId="355"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55"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55" xfId="11" applyNumberFormat="1" applyFont="1" applyFill="1" applyBorder="1"/>
    <xf numFmtId="331" fontId="20" fillId="0" borderId="0" xfId="10" applyNumberFormat="1" applyFont="1"/>
    <xf numFmtId="331" fontId="20" fillId="0" borderId="355"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55"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3" fontId="329" fillId="0" borderId="0" xfId="10" applyNumberFormat="1" applyFont="1"/>
    <xf numFmtId="3" fontId="328" fillId="0" borderId="0" xfId="11" applyNumberFormat="1" applyFont="1" applyFill="1" applyBorder="1"/>
    <xf numFmtId="3" fontId="328" fillId="0" borderId="0" xfId="12" applyNumberFormat="1" applyFont="1" applyFill="1" applyBorder="1"/>
    <xf numFmtId="3" fontId="329" fillId="0" borderId="0" xfId="12" applyNumberFormat="1" applyFont="1" applyFill="1" applyBorder="1"/>
    <xf numFmtId="331" fontId="328" fillId="2" borderId="9" xfId="11" applyNumberFormat="1" applyFont="1" applyFill="1" applyBorder="1"/>
    <xf numFmtId="331" fontId="328" fillId="0" borderId="0" xfId="10" applyNumberFormat="1" applyFont="1"/>
    <xf numFmtId="331" fontId="328" fillId="0" borderId="9" xfId="11" applyNumberFormat="1" applyFont="1" applyFill="1" applyBorder="1"/>
    <xf numFmtId="331" fontId="329" fillId="0" borderId="14" xfId="11" applyNumberFormat="1" applyFont="1" applyFill="1" applyBorder="1"/>
    <xf numFmtId="331" fontId="328" fillId="0" borderId="9" xfId="11" applyNumberFormat="1" applyFont="1" applyFill="1" applyBorder="1" applyAlignment="1">
      <alignment horizontal="right"/>
    </xf>
    <xf numFmtId="331" fontId="329" fillId="0" borderId="0" xfId="10" applyNumberFormat="1" applyFont="1"/>
    <xf numFmtId="331" fontId="329" fillId="0" borderId="11" xfId="11" applyNumberFormat="1" applyFont="1" applyFill="1" applyBorder="1" applyAlignment="1">
      <alignment horizontal="right"/>
    </xf>
    <xf numFmtId="331" fontId="329" fillId="0" borderId="14" xfId="11" applyNumberFormat="1" applyFont="1" applyFill="1" applyBorder="1" applyAlignment="1">
      <alignment horizontal="right"/>
    </xf>
    <xf numFmtId="331" fontId="329" fillId="0" borderId="16" xfId="11" applyNumberFormat="1" applyFont="1" applyFill="1" applyBorder="1" applyAlignment="1">
      <alignment horizontal="right"/>
    </xf>
    <xf numFmtId="331" fontId="20" fillId="2" borderId="355" xfId="10" applyNumberFormat="1" applyFont="1" applyFill="1" applyBorder="1"/>
    <xf numFmtId="164" fontId="9" fillId="0" borderId="3" xfId="0" applyNumberFormat="1" applyFont="1" applyBorder="1" applyAlignment="1">
      <alignment horizontal="left" vertical="center"/>
    </xf>
    <xf numFmtId="164" fontId="8" fillId="0" borderId="0" xfId="0" applyNumberFormat="1" applyFont="1" applyAlignment="1">
      <alignment horizontal="left" vertical="center"/>
    </xf>
    <xf numFmtId="164" fontId="7" fillId="0" borderId="0" xfId="0" applyNumberFormat="1" applyFont="1" applyAlignment="1">
      <alignment horizontal="left" vertical="center"/>
    </xf>
    <xf numFmtId="164" fontId="6"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0" applyNumberFormat="1" applyFont="1" applyBorder="1" applyAlignment="1">
      <alignment horizontal="left" vertical="center"/>
    </xf>
    <xf numFmtId="164" fontId="6" fillId="0" borderId="5" xfId="0" applyNumberFormat="1" applyFont="1" applyBorder="1" applyAlignment="1">
      <alignment horizontal="left" vertical="center"/>
    </xf>
    <xf numFmtId="165" fontId="4" fillId="0" borderId="0" xfId="0" applyNumberFormat="1" applyFont="1" applyAlignment="1">
      <alignment horizontal="left"/>
    </xf>
    <xf numFmtId="9" fontId="5" fillId="0" borderId="0" xfId="14" applyFont="1"/>
    <xf numFmtId="3" fontId="6" fillId="0" borderId="2" xfId="0" applyNumberFormat="1" applyFont="1" applyBorder="1" applyAlignment="1">
      <alignment horizontal="left" vertical="center"/>
    </xf>
    <xf numFmtId="164" fontId="7" fillId="0" borderId="0" xfId="0" applyNumberFormat="1" applyFont="1" applyAlignment="1">
      <alignment horizontal="left" vertical="center" wrapText="1"/>
    </xf>
    <xf numFmtId="0" fontId="3" fillId="0" borderId="1" xfId="0" applyFont="1" applyBorder="1"/>
    <xf numFmtId="3" fontId="7" fillId="0" borderId="3" xfId="0" applyNumberFormat="1" applyFont="1" applyBorder="1" applyAlignment="1">
      <alignment horizontal="left" vertical="center"/>
    </xf>
    <xf numFmtId="0" fontId="4" fillId="0" borderId="0" xfId="0" applyFont="1" applyAlignment="1">
      <alignment horizontal="left"/>
    </xf>
    <xf numFmtId="3" fontId="23" fillId="0" borderId="0" xfId="0" applyNumberFormat="1" applyFont="1" applyAlignment="1">
      <alignment horizontal="left"/>
    </xf>
    <xf numFmtId="3" fontId="6" fillId="0" borderId="4" xfId="0" applyNumberFormat="1" applyFont="1" applyBorder="1" applyAlignment="1">
      <alignment horizontal="left" vertical="center"/>
    </xf>
    <xf numFmtId="332" fontId="9" fillId="0" borderId="2" xfId="0" applyNumberFormat="1" applyFont="1" applyBorder="1" applyAlignment="1">
      <alignment horizontal="left" vertical="center"/>
    </xf>
    <xf numFmtId="332" fontId="8" fillId="0" borderId="0" xfId="0" applyNumberFormat="1" applyFont="1" applyAlignment="1">
      <alignment horizontal="left" vertical="center"/>
    </xf>
    <xf numFmtId="332" fontId="8" fillId="0" borderId="3" xfId="0" applyNumberFormat="1" applyFont="1" applyBorder="1" applyAlignment="1">
      <alignment horizontal="left" vertical="center"/>
    </xf>
    <xf numFmtId="164" fontId="8" fillId="0" borderId="0" xfId="0" applyNumberFormat="1" applyFont="1" applyAlignment="1">
      <alignment horizontal="left"/>
    </xf>
    <xf numFmtId="164" fontId="9" fillId="0" borderId="3" xfId="0" applyNumberFormat="1" applyFont="1" applyBorder="1" applyAlignment="1">
      <alignment horizontal="left"/>
    </xf>
    <xf numFmtId="0" fontId="7" fillId="0" borderId="0" xfId="0" applyFont="1" applyAlignment="1">
      <alignment horizontal="left"/>
    </xf>
    <xf numFmtId="0" fontId="6" fillId="0" borderId="1" xfId="0" applyFont="1" applyBorder="1" applyAlignment="1">
      <alignment horizontal="left"/>
    </xf>
    <xf numFmtId="164" fontId="9" fillId="0" borderId="0" xfId="0" applyNumberFormat="1" applyFont="1" applyAlignment="1">
      <alignment horizontal="left"/>
    </xf>
    <xf numFmtId="164" fontId="8" fillId="0" borderId="1" xfId="0" applyNumberFormat="1" applyFont="1" applyBorder="1" applyAlignment="1">
      <alignment horizontal="left"/>
    </xf>
    <xf numFmtId="164" fontId="8" fillId="0" borderId="2" xfId="0" applyNumberFormat="1" applyFont="1" applyBorder="1" applyAlignment="1">
      <alignment horizontal="left"/>
    </xf>
    <xf numFmtId="164" fontId="9" fillId="0" borderId="1" xfId="0" applyNumberFormat="1" applyFont="1" applyBorder="1" applyAlignment="1">
      <alignment horizontal="left"/>
    </xf>
    <xf numFmtId="4" fontId="8" fillId="0" borderId="0" xfId="0" applyNumberFormat="1" applyFont="1" applyAlignment="1">
      <alignment horizontal="left" vertical="center"/>
    </xf>
    <xf numFmtId="164" fontId="9" fillId="0" borderId="2" xfId="0" applyNumberFormat="1" applyFont="1" applyBorder="1" applyAlignment="1">
      <alignment horizontal="left"/>
    </xf>
    <xf numFmtId="164" fontId="9" fillId="0" borderId="2" xfId="0" applyNumberFormat="1" applyFont="1" applyBorder="1" applyAlignment="1">
      <alignment horizontal="right"/>
    </xf>
    <xf numFmtId="164" fontId="8" fillId="0" borderId="373" xfId="0" applyNumberFormat="1" applyFont="1" applyBorder="1" applyAlignment="1">
      <alignment horizontal="left"/>
    </xf>
    <xf numFmtId="164" fontId="8" fillId="0" borderId="373" xfId="0" applyNumberFormat="1" applyFont="1" applyBorder="1" applyAlignment="1">
      <alignment horizontal="right"/>
    </xf>
    <xf numFmtId="14" fontId="331" fillId="0" borderId="2" xfId="0" applyNumberFormat="1" applyFont="1" applyBorder="1" applyAlignment="1">
      <alignment horizontal="left" vertical="center" wrapText="1"/>
    </xf>
    <xf numFmtId="164" fontId="9" fillId="0" borderId="372" xfId="0" applyNumberFormat="1" applyFont="1" applyBorder="1" applyAlignment="1">
      <alignment horizontal="left"/>
    </xf>
    <xf numFmtId="0" fontId="6" fillId="0" borderId="373" xfId="0" applyFont="1" applyBorder="1" applyAlignment="1">
      <alignment horizontal="left"/>
    </xf>
    <xf numFmtId="164" fontId="9" fillId="0" borderId="373" xfId="0" applyNumberFormat="1" applyFont="1" applyBorder="1" applyAlignment="1">
      <alignment horizontal="left"/>
    </xf>
    <xf numFmtId="0" fontId="3" fillId="0" borderId="373" xfId="0" applyFont="1" applyBorder="1"/>
    <xf numFmtId="0" fontId="7" fillId="0" borderId="373" xfId="0" applyFont="1" applyBorder="1" applyAlignment="1">
      <alignment vertical="center"/>
    </xf>
    <xf numFmtId="3" fontId="7" fillId="0" borderId="372" xfId="0" applyNumberFormat="1" applyFont="1" applyBorder="1" applyAlignment="1">
      <alignment horizontal="left" vertical="center"/>
    </xf>
    <xf numFmtId="332" fontId="8" fillId="0" borderId="372" xfId="0" applyNumberFormat="1" applyFont="1" applyBorder="1" applyAlignment="1">
      <alignment horizontal="left" vertical="center"/>
    </xf>
    <xf numFmtId="164" fontId="9" fillId="0" borderId="372" xfId="0" applyNumberFormat="1" applyFont="1" applyBorder="1" applyAlignment="1">
      <alignment horizontal="left" vertical="center"/>
    </xf>
    <xf numFmtId="164" fontId="6" fillId="0" borderId="373" xfId="0" applyNumberFormat="1" applyFont="1" applyBorder="1" applyAlignment="1">
      <alignment horizontal="left" vertical="center"/>
    </xf>
    <xf numFmtId="164" fontId="6" fillId="0" borderId="372" xfId="0" applyNumberFormat="1" applyFont="1" applyBorder="1" applyAlignment="1">
      <alignment horizontal="left" vertical="center"/>
    </xf>
    <xf numFmtId="166" fontId="20" fillId="0" borderId="6" xfId="10" applyNumberFormat="1" applyFont="1" applyBorder="1" applyAlignment="1">
      <alignment horizontal="center" wrapText="1"/>
    </xf>
    <xf numFmtId="166" fontId="20" fillId="0" borderId="7" xfId="10" applyNumberFormat="1" applyFont="1" applyBorder="1" applyAlignment="1">
      <alignment horizontal="center" wrapText="1"/>
    </xf>
    <xf numFmtId="0" fontId="11" fillId="0" borderId="2" xfId="0" applyFont="1" applyBorder="1"/>
    <xf numFmtId="0" fontId="4" fillId="0" borderId="2" xfId="0" applyFont="1" applyBorder="1"/>
    <xf numFmtId="165" fontId="3" fillId="0" borderId="0" xfId="0" applyNumberFormat="1" applyFont="1" applyAlignment="1">
      <alignment horizontal="left"/>
    </xf>
    <xf numFmtId="165" fontId="4" fillId="0" borderId="0" xfId="0" applyNumberFormat="1" applyFont="1" applyAlignment="1">
      <alignment horizontal="right"/>
    </xf>
    <xf numFmtId="0" fontId="3" fillId="0" borderId="373" xfId="0" applyFont="1" applyBorder="1" applyAlignment="1">
      <alignment wrapText="1"/>
    </xf>
    <xf numFmtId="0" fontId="4" fillId="0" borderId="373" xfId="0" applyFont="1" applyBorder="1"/>
    <xf numFmtId="165" fontId="3" fillId="0" borderId="373" xfId="0" applyNumberFormat="1" applyFont="1" applyBorder="1"/>
    <xf numFmtId="0" fontId="3" fillId="0" borderId="0" xfId="0" applyFont="1" applyAlignment="1">
      <alignment wrapText="1"/>
    </xf>
    <xf numFmtId="165" fontId="4" fillId="0" borderId="2" xfId="0" applyNumberFormat="1" applyFont="1" applyBorder="1"/>
    <xf numFmtId="0" fontId="3" fillId="0" borderId="372" xfId="0" applyFont="1" applyBorder="1"/>
    <xf numFmtId="0" fontId="4" fillId="0" borderId="372" xfId="0" applyFont="1" applyBorder="1"/>
    <xf numFmtId="165" fontId="3" fillId="0" borderId="372" xfId="0" applyNumberFormat="1" applyFont="1" applyBorder="1"/>
    <xf numFmtId="165" fontId="4" fillId="0" borderId="2" xfId="0" applyNumberFormat="1" applyFont="1" applyBorder="1" applyAlignment="1">
      <alignment horizontal="left"/>
    </xf>
    <xf numFmtId="0" fontId="3" fillId="0" borderId="2" xfId="0" applyFont="1" applyBorder="1"/>
    <xf numFmtId="0" fontId="3" fillId="0" borderId="0" xfId="0" applyFont="1"/>
    <xf numFmtId="165" fontId="3" fillId="0" borderId="0" xfId="0" applyNumberFormat="1" applyFont="1"/>
    <xf numFmtId="0" fontId="328" fillId="2" borderId="387" xfId="10" applyFont="1" applyFill="1" applyBorder="1"/>
    <xf numFmtId="0" fontId="329" fillId="2" borderId="388" xfId="10" applyFont="1" applyFill="1" applyBorder="1"/>
    <xf numFmtId="0" fontId="328" fillId="0" borderId="387" xfId="10" applyFont="1" applyBorder="1"/>
    <xf numFmtId="0" fontId="328" fillId="0" borderId="388" xfId="10" applyFont="1" applyBorder="1"/>
    <xf numFmtId="0" fontId="329" fillId="0" borderId="362" xfId="10" applyFont="1" applyBorder="1"/>
    <xf numFmtId="0" fontId="329" fillId="0" borderId="389" xfId="10" applyFont="1" applyBorder="1"/>
    <xf numFmtId="0" fontId="329" fillId="0" borderId="62" xfId="10" applyFont="1" applyBorder="1"/>
    <xf numFmtId="3" fontId="329" fillId="2" borderId="388" xfId="10" applyNumberFormat="1" applyFont="1" applyFill="1" applyBorder="1"/>
    <xf numFmtId="0" fontId="328" fillId="0" borderId="390" xfId="10" applyFont="1" applyBorder="1" applyAlignment="1">
      <alignment horizontal="left" vertical="top"/>
    </xf>
    <xf numFmtId="0" fontId="329" fillId="0" borderId="391" xfId="10" applyFont="1" applyBorder="1"/>
    <xf numFmtId="0" fontId="328" fillId="0" borderId="392" xfId="10" applyFont="1" applyBorder="1" applyAlignment="1">
      <alignment horizontal="left" vertical="top"/>
    </xf>
    <xf numFmtId="0" fontId="329" fillId="0" borderId="393" xfId="10" applyFont="1" applyBorder="1"/>
    <xf numFmtId="0" fontId="5" fillId="0" borderId="0" xfId="0" applyFont="1" applyAlignment="1">
      <alignment horizontal="left" vertical="top" wrapText="1"/>
    </xf>
    <xf numFmtId="0" fontId="10" fillId="0" borderId="0" xfId="0" applyFont="1" applyAlignment="1">
      <alignment horizontal="center" vertical="center"/>
    </xf>
    <xf numFmtId="0" fontId="5" fillId="0" borderId="0" xfId="0" applyFont="1" applyAlignment="1">
      <alignment vertical="top" wrapText="1"/>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123167</xdr:rowOff>
    </xdr:from>
    <xdr:to>
      <xdr:col>5</xdr:col>
      <xdr:colOff>429187</xdr:colOff>
      <xdr:row>5</xdr:row>
      <xdr:rowOff>5773</xdr:rowOff>
    </xdr:to>
    <xdr:sp macro="" textlink="">
      <xdr:nvSpPr>
        <xdr:cNvPr id="2" name="Sabancı at a glance - Creating market leaders in large and growing businesses">
          <a:extLst>
            <a:ext uri="{FF2B5EF4-FFF2-40B4-BE49-F238E27FC236}">
              <a16:creationId xmlns:a16="http://schemas.microsoft.com/office/drawing/2014/main" id="{00000000-0008-0000-0000-000002000000}"/>
            </a:ext>
          </a:extLst>
        </xdr:cNvPr>
        <xdr:cNvSpPr txBox="1"/>
      </xdr:nvSpPr>
      <xdr:spPr>
        <a:xfrm>
          <a:off x="393700" y="491467"/>
          <a:ext cx="2848537" cy="435056"/>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Disclaimer</a:t>
          </a:r>
        </a:p>
      </xdr:txBody>
    </xdr:sp>
    <xdr:clientData/>
  </xdr:twoCellAnchor>
  <xdr:twoCellAnchor editAs="oneCell">
    <xdr:from>
      <xdr:col>7</xdr:col>
      <xdr:colOff>353029</xdr:colOff>
      <xdr:row>1</xdr:row>
      <xdr:rowOff>171184</xdr:rowOff>
    </xdr:from>
    <xdr:to>
      <xdr:col>11</xdr:col>
      <xdr:colOff>21543</xdr:colOff>
      <xdr:row>5</xdr:row>
      <xdr:rowOff>59538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396130" y="356057"/>
          <a:ext cx="2112059" cy="637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7:Z60"/>
  <sheetViews>
    <sheetView showGridLines="0" tabSelected="1" view="pageBreakPreview" zoomScale="60" zoomScaleNormal="55" workbookViewId="0">
      <selection activeCell="K33" sqref="K33"/>
    </sheetView>
  </sheetViews>
  <sheetFormatPr defaultRowHeight="14.4"/>
  <cols>
    <col min="1" max="1" width="5.44140625" customWidth="1"/>
    <col min="10" max="10" width="8.88671875" customWidth="1"/>
  </cols>
  <sheetData>
    <row r="7" spans="2:26" ht="14.4" customHeight="1">
      <c r="B7" s="209" t="s">
        <v>212</v>
      </c>
      <c r="C7" s="209"/>
      <c r="D7" s="209"/>
      <c r="E7" s="209"/>
      <c r="F7" s="209"/>
      <c r="G7" s="209"/>
      <c r="H7" s="209"/>
      <c r="I7" s="209"/>
      <c r="J7" s="209"/>
      <c r="K7" s="209"/>
      <c r="L7" s="209"/>
      <c r="M7" s="209"/>
      <c r="N7" s="209"/>
      <c r="O7" s="209"/>
      <c r="P7" s="209"/>
      <c r="Q7" s="209"/>
      <c r="R7" s="209"/>
      <c r="S7" s="209"/>
      <c r="T7" s="209"/>
      <c r="U7" s="209"/>
      <c r="V7" s="209"/>
      <c r="W7" s="209"/>
      <c r="X7" s="209"/>
      <c r="Y7" s="209"/>
      <c r="Z7" s="211"/>
    </row>
    <row r="8" spans="2:26">
      <c r="B8" s="209"/>
      <c r="C8" s="209"/>
      <c r="D8" s="209"/>
      <c r="E8" s="209"/>
      <c r="F8" s="209"/>
      <c r="G8" s="209"/>
      <c r="H8" s="209"/>
      <c r="I8" s="209"/>
      <c r="J8" s="209"/>
      <c r="K8" s="209"/>
      <c r="L8" s="209"/>
      <c r="M8" s="209"/>
      <c r="N8" s="209"/>
      <c r="O8" s="209"/>
      <c r="P8" s="209"/>
      <c r="Q8" s="209"/>
      <c r="R8" s="209"/>
      <c r="S8" s="209"/>
      <c r="T8" s="209"/>
      <c r="U8" s="209"/>
      <c r="V8" s="209"/>
      <c r="W8" s="209"/>
      <c r="X8" s="209"/>
      <c r="Y8" s="209"/>
      <c r="Z8" s="211"/>
    </row>
    <row r="9" spans="2:26">
      <c r="B9" s="209"/>
      <c r="C9" s="209"/>
      <c r="D9" s="209"/>
      <c r="E9" s="209"/>
      <c r="F9" s="209"/>
      <c r="G9" s="209"/>
      <c r="H9" s="209"/>
      <c r="I9" s="209"/>
      <c r="J9" s="209"/>
      <c r="K9" s="209"/>
      <c r="L9" s="209"/>
      <c r="M9" s="209"/>
      <c r="N9" s="209"/>
      <c r="O9" s="209"/>
      <c r="P9" s="209"/>
      <c r="Q9" s="209"/>
      <c r="R9" s="209"/>
      <c r="S9" s="209"/>
      <c r="T9" s="209"/>
      <c r="U9" s="209"/>
      <c r="V9" s="209"/>
      <c r="W9" s="209"/>
      <c r="X9" s="209"/>
      <c r="Y9" s="209"/>
      <c r="Z9" s="211"/>
    </row>
    <row r="10" spans="2:26">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11"/>
    </row>
    <row r="11" spans="2:26">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11"/>
    </row>
    <row r="12" spans="2:26">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11"/>
    </row>
    <row r="13" spans="2:26">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11"/>
    </row>
    <row r="14" spans="2:26">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11"/>
    </row>
    <row r="15" spans="2:26">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11"/>
    </row>
    <row r="16" spans="2:26">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11"/>
    </row>
    <row r="17" spans="2:26">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11"/>
    </row>
    <row r="18" spans="2:26">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11"/>
    </row>
    <row r="19" spans="2:26" ht="14.4" customHeight="1">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1"/>
    </row>
    <row r="20" spans="2:26">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11"/>
    </row>
    <row r="21" spans="2:26" ht="25.5" customHeight="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1"/>
    </row>
    <row r="22" spans="2:26">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11"/>
    </row>
    <row r="23" spans="2:26">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11"/>
    </row>
    <row r="24" spans="2:26">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11"/>
    </row>
    <row r="25" spans="2:26">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row>
    <row r="26" spans="2:26">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row>
    <row r="27" spans="2:26">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row>
    <row r="28" spans="2:26">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row>
    <row r="29" spans="2:26">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row>
    <row r="30" spans="2:26">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row>
    <row r="31" spans="2:26">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row>
    <row r="32" spans="2:26">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row>
    <row r="33" spans="2:26">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2:26">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row>
    <row r="35" spans="2:26">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row>
    <row r="36" spans="2:26">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row>
    <row r="37" spans="2:26">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row>
    <row r="38" spans="2:26">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row>
    <row r="39" spans="2:26">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row>
    <row r="40" spans="2:26">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row>
    <row r="41" spans="2:26">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row>
    <row r="42" spans="2:26">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row>
    <row r="43" spans="2:26">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row>
    <row r="44" spans="2:26">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row>
    <row r="45" spans="2:26">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row>
    <row r="46" spans="2:26">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row>
    <row r="47" spans="2:26">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row>
    <row r="48" spans="2:26">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row>
    <row r="49" spans="2:26">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row>
    <row r="50" spans="2:26">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row>
    <row r="51" spans="2:26">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row>
    <row r="52" spans="2:26">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row>
    <row r="53" spans="2:26">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row>
    <row r="54" spans="2:26">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row>
    <row r="55" spans="2:26">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row>
    <row r="56" spans="2:26">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row>
    <row r="57" spans="2:26">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row>
    <row r="58" spans="2:26">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row>
    <row r="59" spans="2:26">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row>
    <row r="60" spans="2:26">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row>
  </sheetData>
  <mergeCells count="1">
    <mergeCell ref="B7:Y24"/>
  </mergeCells>
  <pageMargins left="0.7" right="0.7" top="0.75" bottom="0.75" header="0.3" footer="0.3"/>
  <pageSetup paperSize="9" scale="57" orientation="landscape"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Y273"/>
  <sheetViews>
    <sheetView showGridLines="0" view="pageBreakPreview" zoomScale="85" zoomScaleNormal="100" zoomScaleSheetLayoutView="85" workbookViewId="0">
      <pane xSplit="15" ySplit="7" topLeftCell="P8" activePane="bottomRight" state="frozen"/>
      <selection activeCell="E26" sqref="E26"/>
      <selection pane="topRight" activeCell="E26" sqref="E26"/>
      <selection pane="bottomLeft" activeCell="E26" sqref="E26"/>
      <selection pane="bottomRight" activeCell="C43" sqref="C43"/>
    </sheetView>
  </sheetViews>
  <sheetFormatPr defaultRowHeight="18"/>
  <cols>
    <col min="1" max="1" width="3" style="56" customWidth="1"/>
    <col min="2" max="2" width="1.6640625" style="56" customWidth="1"/>
    <col min="3" max="3" width="55.5546875" style="56" customWidth="1"/>
    <col min="4" max="4" width="1" style="56" customWidth="1"/>
    <col min="5" max="5" width="20" style="94" bestFit="1" customWidth="1"/>
    <col min="6" max="6" width="2.109375" style="56" customWidth="1"/>
    <col min="7" max="7" width="20" style="94" bestFit="1" customWidth="1"/>
    <col min="8" max="8" width="2.109375" style="56" customWidth="1"/>
    <col min="9" max="9" width="12.88671875" style="57" customWidth="1"/>
    <col min="10" max="10" width="1.5546875" style="56" customWidth="1"/>
    <col min="11" max="11" width="20" style="94" bestFit="1" customWidth="1"/>
    <col min="12" max="12" width="2.109375" style="56" customWidth="1"/>
    <col min="13" max="13" width="20" style="94" bestFit="1" customWidth="1"/>
    <col min="14" max="14" width="2.109375" style="56" customWidth="1"/>
    <col min="15" max="15" width="12.88671875" style="57" customWidth="1"/>
    <col min="16" max="16" width="2.109375" style="56" customWidth="1"/>
    <col min="17" max="17" width="17.5546875" style="56" bestFit="1" customWidth="1"/>
    <col min="18" max="18" width="18.5546875" style="56" bestFit="1" customWidth="1"/>
    <col min="19" max="19" width="8" style="56" bestFit="1" customWidth="1"/>
    <col min="20" max="20" width="18.5546875" style="56" bestFit="1" customWidth="1"/>
    <col min="21" max="21" width="17.5546875" style="56" bestFit="1" customWidth="1"/>
    <col min="22" max="22" width="18.5546875" style="56" bestFit="1" customWidth="1"/>
    <col min="23" max="23" width="17.5546875" style="56" bestFit="1" customWidth="1"/>
    <col min="24" max="119" width="8.88671875" style="56"/>
    <col min="120" max="120" width="2.88671875" style="56" bestFit="1" customWidth="1"/>
    <col min="121" max="121" width="3.5546875" style="56" customWidth="1"/>
    <col min="122" max="123" width="8.88671875" style="56"/>
    <col min="124" max="124" width="48.5546875" style="56" customWidth="1"/>
    <col min="125" max="125" width="21.44140625" style="56" customWidth="1"/>
    <col min="126" max="126" width="1.44140625" style="56" customWidth="1"/>
    <col min="127" max="127" width="18.109375" style="56" customWidth="1"/>
    <col min="128" max="128" width="1.44140625" style="56" customWidth="1"/>
    <col min="129" max="129" width="0.88671875" style="56" customWidth="1"/>
    <col min="130" max="130" width="12.88671875" style="56" customWidth="1"/>
    <col min="131" max="131" width="1.5546875" style="56" customWidth="1"/>
    <col min="132" max="133" width="15.44140625" style="56" customWidth="1"/>
    <col min="134" max="134" width="2.44140625" style="56" customWidth="1"/>
    <col min="135" max="136" width="12.5546875" style="56" customWidth="1"/>
    <col min="137" max="137" width="19.88671875" style="56" customWidth="1"/>
    <col min="138" max="144" width="18.44140625" style="56" customWidth="1"/>
    <col min="145" max="145" width="23.88671875" style="56" bestFit="1" customWidth="1"/>
    <col min="146" max="147" width="8.88671875" style="56"/>
    <col min="148" max="148" width="19" style="56" bestFit="1" customWidth="1"/>
    <col min="149" max="150" width="19.88671875" style="56" bestFit="1" customWidth="1"/>
    <col min="151" max="151" width="11.44140625" style="56" customWidth="1"/>
    <col min="152" max="158" width="8.88671875" style="56"/>
    <col min="159" max="159" width="19" style="56" bestFit="1" customWidth="1"/>
    <col min="160" max="160" width="19.88671875" style="56" bestFit="1" customWidth="1"/>
    <col min="161" max="375" width="8.88671875" style="56"/>
    <col min="376" max="376" width="2.88671875" style="56" bestFit="1" customWidth="1"/>
    <col min="377" max="377" width="3.5546875" style="56" customWidth="1"/>
    <col min="378" max="379" width="8.88671875" style="56"/>
    <col min="380" max="380" width="48.5546875" style="56" customWidth="1"/>
    <col min="381" max="381" width="21.44140625" style="56" customWidth="1"/>
    <col min="382" max="382" width="1.44140625" style="56" customWidth="1"/>
    <col min="383" max="383" width="18.109375" style="56" customWidth="1"/>
    <col min="384" max="384" width="1.44140625" style="56" customWidth="1"/>
    <col min="385" max="385" width="0.88671875" style="56" customWidth="1"/>
    <col min="386" max="386" width="12.88671875" style="56" customWidth="1"/>
    <col min="387" max="387" width="1.5546875" style="56" customWidth="1"/>
    <col min="388" max="389" width="15.44140625" style="56" customWidth="1"/>
    <col min="390" max="390" width="2.44140625" style="56" customWidth="1"/>
    <col min="391" max="392" width="12.5546875" style="56" customWidth="1"/>
    <col min="393" max="393" width="19.88671875" style="56" customWidth="1"/>
    <col min="394" max="400" width="18.44140625" style="56" customWidth="1"/>
    <col min="401" max="401" width="23.88671875" style="56" bestFit="1" customWidth="1"/>
    <col min="402" max="403" width="8.88671875" style="56"/>
    <col min="404" max="404" width="19" style="56" bestFit="1" customWidth="1"/>
    <col min="405" max="406" width="19.88671875" style="56" bestFit="1" customWidth="1"/>
    <col min="407" max="407" width="11.44140625" style="56" customWidth="1"/>
    <col min="408" max="414" width="8.88671875" style="56"/>
    <col min="415" max="415" width="19" style="56" bestFit="1" customWidth="1"/>
    <col min="416" max="416" width="19.88671875" style="56" bestFit="1" customWidth="1"/>
    <col min="417" max="631" width="8.88671875" style="56"/>
    <col min="632" max="632" width="2.88671875" style="56" bestFit="1" customWidth="1"/>
    <col min="633" max="633" width="3.5546875" style="56" customWidth="1"/>
    <col min="634" max="635" width="8.88671875" style="56"/>
    <col min="636" max="636" width="48.5546875" style="56" customWidth="1"/>
    <col min="637" max="637" width="21.44140625" style="56" customWidth="1"/>
    <col min="638" max="638" width="1.44140625" style="56" customWidth="1"/>
    <col min="639" max="639" width="18.109375" style="56" customWidth="1"/>
    <col min="640" max="640" width="1.44140625" style="56" customWidth="1"/>
    <col min="641" max="641" width="0.88671875" style="56" customWidth="1"/>
    <col min="642" max="642" width="12.88671875" style="56" customWidth="1"/>
    <col min="643" max="643" width="1.5546875" style="56" customWidth="1"/>
    <col min="644" max="645" width="15.44140625" style="56" customWidth="1"/>
    <col min="646" max="646" width="2.44140625" style="56" customWidth="1"/>
    <col min="647" max="648" width="12.5546875" style="56" customWidth="1"/>
    <col min="649" max="649" width="19.88671875" style="56" customWidth="1"/>
    <col min="650" max="656" width="18.44140625" style="56" customWidth="1"/>
    <col min="657" max="657" width="23.88671875" style="56" bestFit="1" customWidth="1"/>
    <col min="658" max="659" width="8.88671875" style="56"/>
    <col min="660" max="660" width="19" style="56" bestFit="1" customWidth="1"/>
    <col min="661" max="662" width="19.88671875" style="56" bestFit="1" customWidth="1"/>
    <col min="663" max="663" width="11.44140625" style="56" customWidth="1"/>
    <col min="664" max="670" width="8.88671875" style="56"/>
    <col min="671" max="671" width="19" style="56" bestFit="1" customWidth="1"/>
    <col min="672" max="672" width="19.88671875" style="56" bestFit="1" customWidth="1"/>
    <col min="673" max="887" width="8.88671875" style="56"/>
    <col min="888" max="888" width="2.88671875" style="56" bestFit="1" customWidth="1"/>
    <col min="889" max="889" width="3.5546875" style="56" customWidth="1"/>
    <col min="890" max="891" width="8.88671875" style="56"/>
    <col min="892" max="892" width="48.5546875" style="56" customWidth="1"/>
    <col min="893" max="893" width="21.44140625" style="56" customWidth="1"/>
    <col min="894" max="894" width="1.44140625" style="56" customWidth="1"/>
    <col min="895" max="895" width="18.109375" style="56" customWidth="1"/>
    <col min="896" max="896" width="1.44140625" style="56" customWidth="1"/>
    <col min="897" max="897" width="0.88671875" style="56" customWidth="1"/>
    <col min="898" max="898" width="12.88671875" style="56" customWidth="1"/>
    <col min="899" max="899" width="1.5546875" style="56" customWidth="1"/>
    <col min="900" max="901" width="15.44140625" style="56" customWidth="1"/>
    <col min="902" max="902" width="2.44140625" style="56" customWidth="1"/>
    <col min="903" max="904" width="12.5546875" style="56" customWidth="1"/>
    <col min="905" max="905" width="19.88671875" style="56" customWidth="1"/>
    <col min="906" max="912" width="18.44140625" style="56" customWidth="1"/>
    <col min="913" max="913" width="23.88671875" style="56" bestFit="1" customWidth="1"/>
    <col min="914" max="915" width="8.88671875" style="56"/>
    <col min="916" max="916" width="19" style="56" bestFit="1" customWidth="1"/>
    <col min="917" max="918" width="19.88671875" style="56" bestFit="1" customWidth="1"/>
    <col min="919" max="919" width="11.44140625" style="56" customWidth="1"/>
    <col min="920" max="926" width="8.88671875" style="56"/>
    <col min="927" max="927" width="19" style="56" bestFit="1" customWidth="1"/>
    <col min="928" max="928" width="19.88671875" style="56" bestFit="1" customWidth="1"/>
    <col min="929" max="1143" width="8.88671875" style="56"/>
    <col min="1144" max="1144" width="2.88671875" style="56" bestFit="1" customWidth="1"/>
    <col min="1145" max="1145" width="3.5546875" style="56" customWidth="1"/>
    <col min="1146" max="1147" width="8.88671875" style="56"/>
    <col min="1148" max="1148" width="48.5546875" style="56" customWidth="1"/>
    <col min="1149" max="1149" width="21.44140625" style="56" customWidth="1"/>
    <col min="1150" max="1150" width="1.44140625" style="56" customWidth="1"/>
    <col min="1151" max="1151" width="18.109375" style="56" customWidth="1"/>
    <col min="1152" max="1152" width="1.44140625" style="56" customWidth="1"/>
    <col min="1153" max="1153" width="0.88671875" style="56" customWidth="1"/>
    <col min="1154" max="1154" width="12.88671875" style="56" customWidth="1"/>
    <col min="1155" max="1155" width="1.5546875" style="56" customWidth="1"/>
    <col min="1156" max="1157" width="15.44140625" style="56" customWidth="1"/>
    <col min="1158" max="1158" width="2.44140625" style="56" customWidth="1"/>
    <col min="1159" max="1160" width="12.5546875" style="56" customWidth="1"/>
    <col min="1161" max="1161" width="19.88671875" style="56" customWidth="1"/>
    <col min="1162" max="1168" width="18.44140625" style="56" customWidth="1"/>
    <col min="1169" max="1169" width="23.88671875" style="56" bestFit="1" customWidth="1"/>
    <col min="1170" max="1171" width="8.88671875" style="56"/>
    <col min="1172" max="1172" width="19" style="56" bestFit="1" customWidth="1"/>
    <col min="1173" max="1174" width="19.88671875" style="56" bestFit="1" customWidth="1"/>
    <col min="1175" max="1175" width="11.44140625" style="56" customWidth="1"/>
    <col min="1176" max="1182" width="8.88671875" style="56"/>
    <col min="1183" max="1183" width="19" style="56" bestFit="1" customWidth="1"/>
    <col min="1184" max="1184" width="19.88671875" style="56" bestFit="1" customWidth="1"/>
    <col min="1185" max="1399" width="8.88671875" style="56"/>
    <col min="1400" max="1400" width="2.88671875" style="56" bestFit="1" customWidth="1"/>
    <col min="1401" max="1401" width="3.5546875" style="56" customWidth="1"/>
    <col min="1402" max="1403" width="8.88671875" style="56"/>
    <col min="1404" max="1404" width="48.5546875" style="56" customWidth="1"/>
    <col min="1405" max="1405" width="21.44140625" style="56" customWidth="1"/>
    <col min="1406" max="1406" width="1.44140625" style="56" customWidth="1"/>
    <col min="1407" max="1407" width="18.109375" style="56" customWidth="1"/>
    <col min="1408" max="1408" width="1.44140625" style="56" customWidth="1"/>
    <col min="1409" max="1409" width="0.88671875" style="56" customWidth="1"/>
    <col min="1410" max="1410" width="12.88671875" style="56" customWidth="1"/>
    <col min="1411" max="1411" width="1.5546875" style="56" customWidth="1"/>
    <col min="1412" max="1413" width="15.44140625" style="56" customWidth="1"/>
    <col min="1414" max="1414" width="2.44140625" style="56" customWidth="1"/>
    <col min="1415" max="1416" width="12.5546875" style="56" customWidth="1"/>
    <col min="1417" max="1417" width="19.88671875" style="56" customWidth="1"/>
    <col min="1418" max="1424" width="18.44140625" style="56" customWidth="1"/>
    <col min="1425" max="1425" width="23.88671875" style="56" bestFit="1" customWidth="1"/>
    <col min="1426" max="1427" width="8.88671875" style="56"/>
    <col min="1428" max="1428" width="19" style="56" bestFit="1" customWidth="1"/>
    <col min="1429" max="1430" width="19.88671875" style="56" bestFit="1" customWidth="1"/>
    <col min="1431" max="1431" width="11.44140625" style="56" customWidth="1"/>
    <col min="1432" max="1438" width="8.88671875" style="56"/>
    <col min="1439" max="1439" width="19" style="56" bestFit="1" customWidth="1"/>
    <col min="1440" max="1440" width="19.88671875" style="56" bestFit="1" customWidth="1"/>
    <col min="1441" max="1655" width="8.88671875" style="56"/>
    <col min="1656" max="1656" width="2.88671875" style="56" bestFit="1" customWidth="1"/>
    <col min="1657" max="1657" width="3.5546875" style="56" customWidth="1"/>
    <col min="1658" max="1659" width="8.88671875" style="56"/>
    <col min="1660" max="1660" width="48.5546875" style="56" customWidth="1"/>
    <col min="1661" max="1661" width="21.44140625" style="56" customWidth="1"/>
    <col min="1662" max="1662" width="1.44140625" style="56" customWidth="1"/>
    <col min="1663" max="1663" width="18.109375" style="56" customWidth="1"/>
    <col min="1664" max="1664" width="1.44140625" style="56" customWidth="1"/>
    <col min="1665" max="1665" width="0.88671875" style="56" customWidth="1"/>
    <col min="1666" max="1666" width="12.88671875" style="56" customWidth="1"/>
    <col min="1667" max="1667" width="1.5546875" style="56" customWidth="1"/>
    <col min="1668" max="1669" width="15.44140625" style="56" customWidth="1"/>
    <col min="1670" max="1670" width="2.44140625" style="56" customWidth="1"/>
    <col min="1671" max="1672" width="12.5546875" style="56" customWidth="1"/>
    <col min="1673" max="1673" width="19.88671875" style="56" customWidth="1"/>
    <col min="1674" max="1680" width="18.44140625" style="56" customWidth="1"/>
    <col min="1681" max="1681" width="23.88671875" style="56" bestFit="1" customWidth="1"/>
    <col min="1682" max="1683" width="8.88671875" style="56"/>
    <col min="1684" max="1684" width="19" style="56" bestFit="1" customWidth="1"/>
    <col min="1685" max="1686" width="19.88671875" style="56" bestFit="1" customWidth="1"/>
    <col min="1687" max="1687" width="11.44140625" style="56" customWidth="1"/>
    <col min="1688" max="1694" width="8.88671875" style="56"/>
    <col min="1695" max="1695" width="19" style="56" bestFit="1" customWidth="1"/>
    <col min="1696" max="1696" width="19.88671875" style="56" bestFit="1" customWidth="1"/>
    <col min="1697" max="1911" width="8.88671875" style="56"/>
    <col min="1912" max="1912" width="2.88671875" style="56" bestFit="1" customWidth="1"/>
    <col min="1913" max="1913" width="3.5546875" style="56" customWidth="1"/>
    <col min="1914" max="1915" width="8.88671875" style="56"/>
    <col min="1916" max="1916" width="48.5546875" style="56" customWidth="1"/>
    <col min="1917" max="1917" width="21.44140625" style="56" customWidth="1"/>
    <col min="1918" max="1918" width="1.44140625" style="56" customWidth="1"/>
    <col min="1919" max="1919" width="18.109375" style="56" customWidth="1"/>
    <col min="1920" max="1920" width="1.44140625" style="56" customWidth="1"/>
    <col min="1921" max="1921" width="0.88671875" style="56" customWidth="1"/>
    <col min="1922" max="1922" width="12.88671875" style="56" customWidth="1"/>
    <col min="1923" max="1923" width="1.5546875" style="56" customWidth="1"/>
    <col min="1924" max="1925" width="15.44140625" style="56" customWidth="1"/>
    <col min="1926" max="1926" width="2.44140625" style="56" customWidth="1"/>
    <col min="1927" max="1928" width="12.5546875" style="56" customWidth="1"/>
    <col min="1929" max="1929" width="19.88671875" style="56" customWidth="1"/>
    <col min="1930" max="1936" width="18.44140625" style="56" customWidth="1"/>
    <col min="1937" max="1937" width="23.88671875" style="56" bestFit="1" customWidth="1"/>
    <col min="1938" max="1939" width="8.88671875" style="56"/>
    <col min="1940" max="1940" width="19" style="56" bestFit="1" customWidth="1"/>
    <col min="1941" max="1942" width="19.88671875" style="56" bestFit="1" customWidth="1"/>
    <col min="1943" max="1943" width="11.44140625" style="56" customWidth="1"/>
    <col min="1944" max="1950" width="8.88671875" style="56"/>
    <col min="1951" max="1951" width="19" style="56" bestFit="1" customWidth="1"/>
    <col min="1952" max="1952" width="19.88671875" style="56" bestFit="1" customWidth="1"/>
    <col min="1953" max="2167" width="8.88671875" style="56"/>
    <col min="2168" max="2168" width="2.88671875" style="56" bestFit="1" customWidth="1"/>
    <col min="2169" max="2169" width="3.5546875" style="56" customWidth="1"/>
    <col min="2170" max="2171" width="8.88671875" style="56"/>
    <col min="2172" max="2172" width="48.5546875" style="56" customWidth="1"/>
    <col min="2173" max="2173" width="21.44140625" style="56" customWidth="1"/>
    <col min="2174" max="2174" width="1.44140625" style="56" customWidth="1"/>
    <col min="2175" max="2175" width="18.109375" style="56" customWidth="1"/>
    <col min="2176" max="2176" width="1.44140625" style="56" customWidth="1"/>
    <col min="2177" max="2177" width="0.88671875" style="56" customWidth="1"/>
    <col min="2178" max="2178" width="12.88671875" style="56" customWidth="1"/>
    <col min="2179" max="2179" width="1.5546875" style="56" customWidth="1"/>
    <col min="2180" max="2181" width="15.44140625" style="56" customWidth="1"/>
    <col min="2182" max="2182" width="2.44140625" style="56" customWidth="1"/>
    <col min="2183" max="2184" width="12.5546875" style="56" customWidth="1"/>
    <col min="2185" max="2185" width="19.88671875" style="56" customWidth="1"/>
    <col min="2186" max="2192" width="18.44140625" style="56" customWidth="1"/>
    <col min="2193" max="2193" width="23.88671875" style="56" bestFit="1" customWidth="1"/>
    <col min="2194" max="2195" width="8.88671875" style="56"/>
    <col min="2196" max="2196" width="19" style="56" bestFit="1" customWidth="1"/>
    <col min="2197" max="2198" width="19.88671875" style="56" bestFit="1" customWidth="1"/>
    <col min="2199" max="2199" width="11.44140625" style="56" customWidth="1"/>
    <col min="2200" max="2206" width="8.88671875" style="56"/>
    <col min="2207" max="2207" width="19" style="56" bestFit="1" customWidth="1"/>
    <col min="2208" max="2208" width="19.88671875" style="56" bestFit="1" customWidth="1"/>
    <col min="2209" max="2423" width="8.88671875" style="56"/>
    <col min="2424" max="2424" width="2.88671875" style="56" bestFit="1" customWidth="1"/>
    <col min="2425" max="2425" width="3.5546875" style="56" customWidth="1"/>
    <col min="2426" max="2427" width="8.88671875" style="56"/>
    <col min="2428" max="2428" width="48.5546875" style="56" customWidth="1"/>
    <col min="2429" max="2429" width="21.44140625" style="56" customWidth="1"/>
    <col min="2430" max="2430" width="1.44140625" style="56" customWidth="1"/>
    <col min="2431" max="2431" width="18.109375" style="56" customWidth="1"/>
    <col min="2432" max="2432" width="1.44140625" style="56" customWidth="1"/>
    <col min="2433" max="2433" width="0.88671875" style="56" customWidth="1"/>
    <col min="2434" max="2434" width="12.88671875" style="56" customWidth="1"/>
    <col min="2435" max="2435" width="1.5546875" style="56" customWidth="1"/>
    <col min="2436" max="2437" width="15.44140625" style="56" customWidth="1"/>
    <col min="2438" max="2438" width="2.44140625" style="56" customWidth="1"/>
    <col min="2439" max="2440" width="12.5546875" style="56" customWidth="1"/>
    <col min="2441" max="2441" width="19.88671875" style="56" customWidth="1"/>
    <col min="2442" max="2448" width="18.44140625" style="56" customWidth="1"/>
    <col min="2449" max="2449" width="23.88671875" style="56" bestFit="1" customWidth="1"/>
    <col min="2450" max="2451" width="8.88671875" style="56"/>
    <col min="2452" max="2452" width="19" style="56" bestFit="1" customWidth="1"/>
    <col min="2453" max="2454" width="19.88671875" style="56" bestFit="1" customWidth="1"/>
    <col min="2455" max="2455" width="11.44140625" style="56" customWidth="1"/>
    <col min="2456" max="2462" width="8.88671875" style="56"/>
    <col min="2463" max="2463" width="19" style="56" bestFit="1" customWidth="1"/>
    <col min="2464" max="2464" width="19.88671875" style="56" bestFit="1" customWidth="1"/>
    <col min="2465" max="2679" width="8.88671875" style="56"/>
    <col min="2680" max="2680" width="2.88671875" style="56" bestFit="1" customWidth="1"/>
    <col min="2681" max="2681" width="3.5546875" style="56" customWidth="1"/>
    <col min="2682" max="2683" width="8.88671875" style="56"/>
    <col min="2684" max="2684" width="48.5546875" style="56" customWidth="1"/>
    <col min="2685" max="2685" width="21.44140625" style="56" customWidth="1"/>
    <col min="2686" max="2686" width="1.44140625" style="56" customWidth="1"/>
    <col min="2687" max="2687" width="18.109375" style="56" customWidth="1"/>
    <col min="2688" max="2688" width="1.44140625" style="56" customWidth="1"/>
    <col min="2689" max="2689" width="0.88671875" style="56" customWidth="1"/>
    <col min="2690" max="2690" width="12.88671875" style="56" customWidth="1"/>
    <col min="2691" max="2691" width="1.5546875" style="56" customWidth="1"/>
    <col min="2692" max="2693" width="15.44140625" style="56" customWidth="1"/>
    <col min="2694" max="2694" width="2.44140625" style="56" customWidth="1"/>
    <col min="2695" max="2696" width="12.5546875" style="56" customWidth="1"/>
    <col min="2697" max="2697" width="19.88671875" style="56" customWidth="1"/>
    <col min="2698" max="2704" width="18.44140625" style="56" customWidth="1"/>
    <col min="2705" max="2705" width="23.88671875" style="56" bestFit="1" customWidth="1"/>
    <col min="2706" max="2707" width="8.88671875" style="56"/>
    <col min="2708" max="2708" width="19" style="56" bestFit="1" customWidth="1"/>
    <col min="2709" max="2710" width="19.88671875" style="56" bestFit="1" customWidth="1"/>
    <col min="2711" max="2711" width="11.44140625" style="56" customWidth="1"/>
    <col min="2712" max="2718" width="8.88671875" style="56"/>
    <col min="2719" max="2719" width="19" style="56" bestFit="1" customWidth="1"/>
    <col min="2720" max="2720" width="19.88671875" style="56" bestFit="1" customWidth="1"/>
    <col min="2721" max="2935" width="8.88671875" style="56"/>
    <col min="2936" max="2936" width="2.88671875" style="56" bestFit="1" customWidth="1"/>
    <col min="2937" max="2937" width="3.5546875" style="56" customWidth="1"/>
    <col min="2938" max="2939" width="8.88671875" style="56"/>
    <col min="2940" max="2940" width="48.5546875" style="56" customWidth="1"/>
    <col min="2941" max="2941" width="21.44140625" style="56" customWidth="1"/>
    <col min="2942" max="2942" width="1.44140625" style="56" customWidth="1"/>
    <col min="2943" max="2943" width="18.109375" style="56" customWidth="1"/>
    <col min="2944" max="2944" width="1.44140625" style="56" customWidth="1"/>
    <col min="2945" max="2945" width="0.88671875" style="56" customWidth="1"/>
    <col min="2946" max="2946" width="12.88671875" style="56" customWidth="1"/>
    <col min="2947" max="2947" width="1.5546875" style="56" customWidth="1"/>
    <col min="2948" max="2949" width="15.44140625" style="56" customWidth="1"/>
    <col min="2950" max="2950" width="2.44140625" style="56" customWidth="1"/>
    <col min="2951" max="2952" width="12.5546875" style="56" customWidth="1"/>
    <col min="2953" max="2953" width="19.88671875" style="56" customWidth="1"/>
    <col min="2954" max="2960" width="18.44140625" style="56" customWidth="1"/>
    <col min="2961" max="2961" width="23.88671875" style="56" bestFit="1" customWidth="1"/>
    <col min="2962" max="2963" width="8.88671875" style="56"/>
    <col min="2964" max="2964" width="19" style="56" bestFit="1" customWidth="1"/>
    <col min="2965" max="2966" width="19.88671875" style="56" bestFit="1" customWidth="1"/>
    <col min="2967" max="2967" width="11.44140625" style="56" customWidth="1"/>
    <col min="2968" max="2974" width="8.88671875" style="56"/>
    <col min="2975" max="2975" width="19" style="56" bestFit="1" customWidth="1"/>
    <col min="2976" max="2976" width="19.88671875" style="56" bestFit="1" customWidth="1"/>
    <col min="2977" max="3191" width="8.88671875" style="56"/>
    <col min="3192" max="3192" width="2.88671875" style="56" bestFit="1" customWidth="1"/>
    <col min="3193" max="3193" width="3.5546875" style="56" customWidth="1"/>
    <col min="3194" max="3195" width="8.88671875" style="56"/>
    <col min="3196" max="3196" width="48.5546875" style="56" customWidth="1"/>
    <col min="3197" max="3197" width="21.44140625" style="56" customWidth="1"/>
    <col min="3198" max="3198" width="1.44140625" style="56" customWidth="1"/>
    <col min="3199" max="3199" width="18.109375" style="56" customWidth="1"/>
    <col min="3200" max="3200" width="1.44140625" style="56" customWidth="1"/>
    <col min="3201" max="3201" width="0.88671875" style="56" customWidth="1"/>
    <col min="3202" max="3202" width="12.88671875" style="56" customWidth="1"/>
    <col min="3203" max="3203" width="1.5546875" style="56" customWidth="1"/>
    <col min="3204" max="3205" width="15.44140625" style="56" customWidth="1"/>
    <col min="3206" max="3206" width="2.44140625" style="56" customWidth="1"/>
    <col min="3207" max="3208" width="12.5546875" style="56" customWidth="1"/>
    <col min="3209" max="3209" width="19.88671875" style="56" customWidth="1"/>
    <col min="3210" max="3216" width="18.44140625" style="56" customWidth="1"/>
    <col min="3217" max="3217" width="23.88671875" style="56" bestFit="1" customWidth="1"/>
    <col min="3218" max="3219" width="8.88671875" style="56"/>
    <col min="3220" max="3220" width="19" style="56" bestFit="1" customWidth="1"/>
    <col min="3221" max="3222" width="19.88671875" style="56" bestFit="1" customWidth="1"/>
    <col min="3223" max="3223" width="11.44140625" style="56" customWidth="1"/>
    <col min="3224" max="3230" width="8.88671875" style="56"/>
    <col min="3231" max="3231" width="19" style="56" bestFit="1" customWidth="1"/>
    <col min="3232" max="3232" width="19.88671875" style="56" bestFit="1" customWidth="1"/>
    <col min="3233" max="3447" width="8.88671875" style="56"/>
    <col min="3448" max="3448" width="2.88671875" style="56" bestFit="1" customWidth="1"/>
    <col min="3449" max="3449" width="3.5546875" style="56" customWidth="1"/>
    <col min="3450" max="3451" width="8.88671875" style="56"/>
    <col min="3452" max="3452" width="48.5546875" style="56" customWidth="1"/>
    <col min="3453" max="3453" width="21.44140625" style="56" customWidth="1"/>
    <col min="3454" max="3454" width="1.44140625" style="56" customWidth="1"/>
    <col min="3455" max="3455" width="18.109375" style="56" customWidth="1"/>
    <col min="3456" max="3456" width="1.44140625" style="56" customWidth="1"/>
    <col min="3457" max="3457" width="0.88671875" style="56" customWidth="1"/>
    <col min="3458" max="3458" width="12.88671875" style="56" customWidth="1"/>
    <col min="3459" max="3459" width="1.5546875" style="56" customWidth="1"/>
    <col min="3460" max="3461" width="15.44140625" style="56" customWidth="1"/>
    <col min="3462" max="3462" width="2.44140625" style="56" customWidth="1"/>
    <col min="3463" max="3464" width="12.5546875" style="56" customWidth="1"/>
    <col min="3465" max="3465" width="19.88671875" style="56" customWidth="1"/>
    <col min="3466" max="3472" width="18.44140625" style="56" customWidth="1"/>
    <col min="3473" max="3473" width="23.88671875" style="56" bestFit="1" customWidth="1"/>
    <col min="3474" max="3475" width="8.88671875" style="56"/>
    <col min="3476" max="3476" width="19" style="56" bestFit="1" customWidth="1"/>
    <col min="3477" max="3478" width="19.88671875" style="56" bestFit="1" customWidth="1"/>
    <col min="3479" max="3479" width="11.44140625" style="56" customWidth="1"/>
    <col min="3480" max="3486" width="8.88671875" style="56"/>
    <col min="3487" max="3487" width="19" style="56" bestFit="1" customWidth="1"/>
    <col min="3488" max="3488" width="19.88671875" style="56" bestFit="1" customWidth="1"/>
    <col min="3489" max="3703" width="8.88671875" style="56"/>
    <col min="3704" max="3704" width="2.88671875" style="56" bestFit="1" customWidth="1"/>
    <col min="3705" max="3705" width="3.5546875" style="56" customWidth="1"/>
    <col min="3706" max="3707" width="8.88671875" style="56"/>
    <col min="3708" max="3708" width="48.5546875" style="56" customWidth="1"/>
    <col min="3709" max="3709" width="21.44140625" style="56" customWidth="1"/>
    <col min="3710" max="3710" width="1.44140625" style="56" customWidth="1"/>
    <col min="3711" max="3711" width="18.109375" style="56" customWidth="1"/>
    <col min="3712" max="3712" width="1.44140625" style="56" customWidth="1"/>
    <col min="3713" max="3713" width="0.88671875" style="56" customWidth="1"/>
    <col min="3714" max="3714" width="12.88671875" style="56" customWidth="1"/>
    <col min="3715" max="3715" width="1.5546875" style="56" customWidth="1"/>
    <col min="3716" max="3717" width="15.44140625" style="56" customWidth="1"/>
    <col min="3718" max="3718" width="2.44140625" style="56" customWidth="1"/>
    <col min="3719" max="3720" width="12.5546875" style="56" customWidth="1"/>
    <col min="3721" max="3721" width="19.88671875" style="56" customWidth="1"/>
    <col min="3722" max="3728" width="18.44140625" style="56" customWidth="1"/>
    <col min="3729" max="3729" width="23.88671875" style="56" bestFit="1" customWidth="1"/>
    <col min="3730" max="3731" width="8.88671875" style="56"/>
    <col min="3732" max="3732" width="19" style="56" bestFit="1" customWidth="1"/>
    <col min="3733" max="3734" width="19.88671875" style="56" bestFit="1" customWidth="1"/>
    <col min="3735" max="3735" width="11.44140625" style="56" customWidth="1"/>
    <col min="3736" max="3742" width="8.88671875" style="56"/>
    <col min="3743" max="3743" width="19" style="56" bestFit="1" customWidth="1"/>
    <col min="3744" max="3744" width="19.88671875" style="56" bestFit="1" customWidth="1"/>
    <col min="3745" max="3959" width="8.88671875" style="56"/>
    <col min="3960" max="3960" width="2.88671875" style="56" bestFit="1" customWidth="1"/>
    <col min="3961" max="3961" width="3.5546875" style="56" customWidth="1"/>
    <col min="3962" max="3963" width="8.88671875" style="56"/>
    <col min="3964" max="3964" width="48.5546875" style="56" customWidth="1"/>
    <col min="3965" max="3965" width="21.44140625" style="56" customWidth="1"/>
    <col min="3966" max="3966" width="1.44140625" style="56" customWidth="1"/>
    <col min="3967" max="3967" width="18.109375" style="56" customWidth="1"/>
    <col min="3968" max="3968" width="1.44140625" style="56" customWidth="1"/>
    <col min="3969" max="3969" width="0.88671875" style="56" customWidth="1"/>
    <col min="3970" max="3970" width="12.88671875" style="56" customWidth="1"/>
    <col min="3971" max="3971" width="1.5546875" style="56" customWidth="1"/>
    <col min="3972" max="3973" width="15.44140625" style="56" customWidth="1"/>
    <col min="3974" max="3974" width="2.44140625" style="56" customWidth="1"/>
    <col min="3975" max="3976" width="12.5546875" style="56" customWidth="1"/>
    <col min="3977" max="3977" width="19.88671875" style="56" customWidth="1"/>
    <col min="3978" max="3984" width="18.44140625" style="56" customWidth="1"/>
    <col min="3985" max="3985" width="23.88671875" style="56" bestFit="1" customWidth="1"/>
    <col min="3986" max="3987" width="8.88671875" style="56"/>
    <col min="3988" max="3988" width="19" style="56" bestFit="1" customWidth="1"/>
    <col min="3989" max="3990" width="19.88671875" style="56" bestFit="1" customWidth="1"/>
    <col min="3991" max="3991" width="11.44140625" style="56" customWidth="1"/>
    <col min="3992" max="3998" width="8.88671875" style="56"/>
    <col min="3999" max="3999" width="19" style="56" bestFit="1" customWidth="1"/>
    <col min="4000" max="4000" width="19.88671875" style="56" bestFit="1" customWidth="1"/>
    <col min="4001" max="4215" width="8.88671875" style="56"/>
    <col min="4216" max="4216" width="2.88671875" style="56" bestFit="1" customWidth="1"/>
    <col min="4217" max="4217" width="3.5546875" style="56" customWidth="1"/>
    <col min="4218" max="4219" width="8.88671875" style="56"/>
    <col min="4220" max="4220" width="48.5546875" style="56" customWidth="1"/>
    <col min="4221" max="4221" width="21.44140625" style="56" customWidth="1"/>
    <col min="4222" max="4222" width="1.44140625" style="56" customWidth="1"/>
    <col min="4223" max="4223" width="18.109375" style="56" customWidth="1"/>
    <col min="4224" max="4224" width="1.44140625" style="56" customWidth="1"/>
    <col min="4225" max="4225" width="0.88671875" style="56" customWidth="1"/>
    <col min="4226" max="4226" width="12.88671875" style="56" customWidth="1"/>
    <col min="4227" max="4227" width="1.5546875" style="56" customWidth="1"/>
    <col min="4228" max="4229" width="15.44140625" style="56" customWidth="1"/>
    <col min="4230" max="4230" width="2.44140625" style="56" customWidth="1"/>
    <col min="4231" max="4232" width="12.5546875" style="56" customWidth="1"/>
    <col min="4233" max="4233" width="19.88671875" style="56" customWidth="1"/>
    <col min="4234" max="4240" width="18.44140625" style="56" customWidth="1"/>
    <col min="4241" max="4241" width="23.88671875" style="56" bestFit="1" customWidth="1"/>
    <col min="4242" max="4243" width="8.88671875" style="56"/>
    <col min="4244" max="4244" width="19" style="56" bestFit="1" customWidth="1"/>
    <col min="4245" max="4246" width="19.88671875" style="56" bestFit="1" customWidth="1"/>
    <col min="4247" max="4247" width="11.44140625" style="56" customWidth="1"/>
    <col min="4248" max="4254" width="8.88671875" style="56"/>
    <col min="4255" max="4255" width="19" style="56" bestFit="1" customWidth="1"/>
    <col min="4256" max="4256" width="19.88671875" style="56" bestFit="1" customWidth="1"/>
    <col min="4257" max="4471" width="8.88671875" style="56"/>
    <col min="4472" max="4472" width="2.88671875" style="56" bestFit="1" customWidth="1"/>
    <col min="4473" max="4473" width="3.5546875" style="56" customWidth="1"/>
    <col min="4474" max="4475" width="8.88671875" style="56"/>
    <col min="4476" max="4476" width="48.5546875" style="56" customWidth="1"/>
    <col min="4477" max="4477" width="21.44140625" style="56" customWidth="1"/>
    <col min="4478" max="4478" width="1.44140625" style="56" customWidth="1"/>
    <col min="4479" max="4479" width="18.109375" style="56" customWidth="1"/>
    <col min="4480" max="4480" width="1.44140625" style="56" customWidth="1"/>
    <col min="4481" max="4481" width="0.88671875" style="56" customWidth="1"/>
    <col min="4482" max="4482" width="12.88671875" style="56" customWidth="1"/>
    <col min="4483" max="4483" width="1.5546875" style="56" customWidth="1"/>
    <col min="4484" max="4485" width="15.44140625" style="56" customWidth="1"/>
    <col min="4486" max="4486" width="2.44140625" style="56" customWidth="1"/>
    <col min="4487" max="4488" width="12.5546875" style="56" customWidth="1"/>
    <col min="4489" max="4489" width="19.88671875" style="56" customWidth="1"/>
    <col min="4490" max="4496" width="18.44140625" style="56" customWidth="1"/>
    <col min="4497" max="4497" width="23.88671875" style="56" bestFit="1" customWidth="1"/>
    <col min="4498" max="4499" width="8.88671875" style="56"/>
    <col min="4500" max="4500" width="19" style="56" bestFit="1" customWidth="1"/>
    <col min="4501" max="4502" width="19.88671875" style="56" bestFit="1" customWidth="1"/>
    <col min="4503" max="4503" width="11.44140625" style="56" customWidth="1"/>
    <col min="4504" max="4510" width="8.88671875" style="56"/>
    <col min="4511" max="4511" width="19" style="56" bestFit="1" customWidth="1"/>
    <col min="4512" max="4512" width="19.88671875" style="56" bestFit="1" customWidth="1"/>
    <col min="4513" max="4727" width="8.88671875" style="56"/>
    <col min="4728" max="4728" width="2.88671875" style="56" bestFit="1" customWidth="1"/>
    <col min="4729" max="4729" width="3.5546875" style="56" customWidth="1"/>
    <col min="4730" max="4731" width="8.88671875" style="56"/>
    <col min="4732" max="4732" width="48.5546875" style="56" customWidth="1"/>
    <col min="4733" max="4733" width="21.44140625" style="56" customWidth="1"/>
    <col min="4734" max="4734" width="1.44140625" style="56" customWidth="1"/>
    <col min="4735" max="4735" width="18.109375" style="56" customWidth="1"/>
    <col min="4736" max="4736" width="1.44140625" style="56" customWidth="1"/>
    <col min="4737" max="4737" width="0.88671875" style="56" customWidth="1"/>
    <col min="4738" max="4738" width="12.88671875" style="56" customWidth="1"/>
    <col min="4739" max="4739" width="1.5546875" style="56" customWidth="1"/>
    <col min="4740" max="4741" width="15.44140625" style="56" customWidth="1"/>
    <col min="4742" max="4742" width="2.44140625" style="56" customWidth="1"/>
    <col min="4743" max="4744" width="12.5546875" style="56" customWidth="1"/>
    <col min="4745" max="4745" width="19.88671875" style="56" customWidth="1"/>
    <col min="4746" max="4752" width="18.44140625" style="56" customWidth="1"/>
    <col min="4753" max="4753" width="23.88671875" style="56" bestFit="1" customWidth="1"/>
    <col min="4754" max="4755" width="8.88671875" style="56"/>
    <col min="4756" max="4756" width="19" style="56" bestFit="1" customWidth="1"/>
    <col min="4757" max="4758" width="19.88671875" style="56" bestFit="1" customWidth="1"/>
    <col min="4759" max="4759" width="11.44140625" style="56" customWidth="1"/>
    <col min="4760" max="4766" width="8.88671875" style="56"/>
    <col min="4767" max="4767" width="19" style="56" bestFit="1" customWidth="1"/>
    <col min="4768" max="4768" width="19.88671875" style="56" bestFit="1" customWidth="1"/>
    <col min="4769" max="4983" width="8.88671875" style="56"/>
    <col min="4984" max="4984" width="2.88671875" style="56" bestFit="1" customWidth="1"/>
    <col min="4985" max="4985" width="3.5546875" style="56" customWidth="1"/>
    <col min="4986" max="4987" width="8.88671875" style="56"/>
    <col min="4988" max="4988" width="48.5546875" style="56" customWidth="1"/>
    <col min="4989" max="4989" width="21.44140625" style="56" customWidth="1"/>
    <col min="4990" max="4990" width="1.44140625" style="56" customWidth="1"/>
    <col min="4991" max="4991" width="18.109375" style="56" customWidth="1"/>
    <col min="4992" max="4992" width="1.44140625" style="56" customWidth="1"/>
    <col min="4993" max="4993" width="0.88671875" style="56" customWidth="1"/>
    <col min="4994" max="4994" width="12.88671875" style="56" customWidth="1"/>
    <col min="4995" max="4995" width="1.5546875" style="56" customWidth="1"/>
    <col min="4996" max="4997" width="15.44140625" style="56" customWidth="1"/>
    <col min="4998" max="4998" width="2.44140625" style="56" customWidth="1"/>
    <col min="4999" max="5000" width="12.5546875" style="56" customWidth="1"/>
    <col min="5001" max="5001" width="19.88671875" style="56" customWidth="1"/>
    <col min="5002" max="5008" width="18.44140625" style="56" customWidth="1"/>
    <col min="5009" max="5009" width="23.88671875" style="56" bestFit="1" customWidth="1"/>
    <col min="5010" max="5011" width="8.88671875" style="56"/>
    <col min="5012" max="5012" width="19" style="56" bestFit="1" customWidth="1"/>
    <col min="5013" max="5014" width="19.88671875" style="56" bestFit="1" customWidth="1"/>
    <col min="5015" max="5015" width="11.44140625" style="56" customWidth="1"/>
    <col min="5016" max="5022" width="8.88671875" style="56"/>
    <col min="5023" max="5023" width="19" style="56" bestFit="1" customWidth="1"/>
    <col min="5024" max="5024" width="19.88671875" style="56" bestFit="1" customWidth="1"/>
    <col min="5025" max="5239" width="8.88671875" style="56"/>
    <col min="5240" max="5240" width="2.88671875" style="56" bestFit="1" customWidth="1"/>
    <col min="5241" max="5241" width="3.5546875" style="56" customWidth="1"/>
    <col min="5242" max="5243" width="8.88671875" style="56"/>
    <col min="5244" max="5244" width="48.5546875" style="56" customWidth="1"/>
    <col min="5245" max="5245" width="21.44140625" style="56" customWidth="1"/>
    <col min="5246" max="5246" width="1.44140625" style="56" customWidth="1"/>
    <col min="5247" max="5247" width="18.109375" style="56" customWidth="1"/>
    <col min="5248" max="5248" width="1.44140625" style="56" customWidth="1"/>
    <col min="5249" max="5249" width="0.88671875" style="56" customWidth="1"/>
    <col min="5250" max="5250" width="12.88671875" style="56" customWidth="1"/>
    <col min="5251" max="5251" width="1.5546875" style="56" customWidth="1"/>
    <col min="5252" max="5253" width="15.44140625" style="56" customWidth="1"/>
    <col min="5254" max="5254" width="2.44140625" style="56" customWidth="1"/>
    <col min="5255" max="5256" width="12.5546875" style="56" customWidth="1"/>
    <col min="5257" max="5257" width="19.88671875" style="56" customWidth="1"/>
    <col min="5258" max="5264" width="18.44140625" style="56" customWidth="1"/>
    <col min="5265" max="5265" width="23.88671875" style="56" bestFit="1" customWidth="1"/>
    <col min="5266" max="5267" width="8.88671875" style="56"/>
    <col min="5268" max="5268" width="19" style="56" bestFit="1" customWidth="1"/>
    <col min="5269" max="5270" width="19.88671875" style="56" bestFit="1" customWidth="1"/>
    <col min="5271" max="5271" width="11.44140625" style="56" customWidth="1"/>
    <col min="5272" max="5278" width="8.88671875" style="56"/>
    <col min="5279" max="5279" width="19" style="56" bestFit="1" customWidth="1"/>
    <col min="5280" max="5280" width="19.88671875" style="56" bestFit="1" customWidth="1"/>
    <col min="5281" max="5495" width="8.88671875" style="56"/>
    <col min="5496" max="5496" width="2.88671875" style="56" bestFit="1" customWidth="1"/>
    <col min="5497" max="5497" width="3.5546875" style="56" customWidth="1"/>
    <col min="5498" max="5499" width="8.88671875" style="56"/>
    <col min="5500" max="5500" width="48.5546875" style="56" customWidth="1"/>
    <col min="5501" max="5501" width="21.44140625" style="56" customWidth="1"/>
    <col min="5502" max="5502" width="1.44140625" style="56" customWidth="1"/>
    <col min="5503" max="5503" width="18.109375" style="56" customWidth="1"/>
    <col min="5504" max="5504" width="1.44140625" style="56" customWidth="1"/>
    <col min="5505" max="5505" width="0.88671875" style="56" customWidth="1"/>
    <col min="5506" max="5506" width="12.88671875" style="56" customWidth="1"/>
    <col min="5507" max="5507" width="1.5546875" style="56" customWidth="1"/>
    <col min="5508" max="5509" width="15.44140625" style="56" customWidth="1"/>
    <col min="5510" max="5510" width="2.44140625" style="56" customWidth="1"/>
    <col min="5511" max="5512" width="12.5546875" style="56" customWidth="1"/>
    <col min="5513" max="5513" width="19.88671875" style="56" customWidth="1"/>
    <col min="5514" max="5520" width="18.44140625" style="56" customWidth="1"/>
    <col min="5521" max="5521" width="23.88671875" style="56" bestFit="1" customWidth="1"/>
    <col min="5522" max="5523" width="8.88671875" style="56"/>
    <col min="5524" max="5524" width="19" style="56" bestFit="1" customWidth="1"/>
    <col min="5525" max="5526" width="19.88671875" style="56" bestFit="1" customWidth="1"/>
    <col min="5527" max="5527" width="11.44140625" style="56" customWidth="1"/>
    <col min="5528" max="5534" width="8.88671875" style="56"/>
    <col min="5535" max="5535" width="19" style="56" bestFit="1" customWidth="1"/>
    <col min="5536" max="5536" width="19.88671875" style="56" bestFit="1" customWidth="1"/>
    <col min="5537" max="5751" width="8.88671875" style="56"/>
    <col min="5752" max="5752" width="2.88671875" style="56" bestFit="1" customWidth="1"/>
    <col min="5753" max="5753" width="3.5546875" style="56" customWidth="1"/>
    <col min="5754" max="5755" width="8.88671875" style="56"/>
    <col min="5756" max="5756" width="48.5546875" style="56" customWidth="1"/>
    <col min="5757" max="5757" width="21.44140625" style="56" customWidth="1"/>
    <col min="5758" max="5758" width="1.44140625" style="56" customWidth="1"/>
    <col min="5759" max="5759" width="18.109375" style="56" customWidth="1"/>
    <col min="5760" max="5760" width="1.44140625" style="56" customWidth="1"/>
    <col min="5761" max="5761" width="0.88671875" style="56" customWidth="1"/>
    <col min="5762" max="5762" width="12.88671875" style="56" customWidth="1"/>
    <col min="5763" max="5763" width="1.5546875" style="56" customWidth="1"/>
    <col min="5764" max="5765" width="15.44140625" style="56" customWidth="1"/>
    <col min="5766" max="5766" width="2.44140625" style="56" customWidth="1"/>
    <col min="5767" max="5768" width="12.5546875" style="56" customWidth="1"/>
    <col min="5769" max="5769" width="19.88671875" style="56" customWidth="1"/>
    <col min="5770" max="5776" width="18.44140625" style="56" customWidth="1"/>
    <col min="5777" max="5777" width="23.88671875" style="56" bestFit="1" customWidth="1"/>
    <col min="5778" max="5779" width="8.88671875" style="56"/>
    <col min="5780" max="5780" width="19" style="56" bestFit="1" customWidth="1"/>
    <col min="5781" max="5782" width="19.88671875" style="56" bestFit="1" customWidth="1"/>
    <col min="5783" max="5783" width="11.44140625" style="56" customWidth="1"/>
    <col min="5784" max="5790" width="8.88671875" style="56"/>
    <col min="5791" max="5791" width="19" style="56" bestFit="1" customWidth="1"/>
    <col min="5792" max="5792" width="19.88671875" style="56" bestFit="1" customWidth="1"/>
    <col min="5793" max="6007" width="8.88671875" style="56"/>
    <col min="6008" max="6008" width="2.88671875" style="56" bestFit="1" customWidth="1"/>
    <col min="6009" max="6009" width="3.5546875" style="56" customWidth="1"/>
    <col min="6010" max="6011" width="8.88671875" style="56"/>
    <col min="6012" max="6012" width="48.5546875" style="56" customWidth="1"/>
    <col min="6013" max="6013" width="21.44140625" style="56" customWidth="1"/>
    <col min="6014" max="6014" width="1.44140625" style="56" customWidth="1"/>
    <col min="6015" max="6015" width="18.109375" style="56" customWidth="1"/>
    <col min="6016" max="6016" width="1.44140625" style="56" customWidth="1"/>
    <col min="6017" max="6017" width="0.88671875" style="56" customWidth="1"/>
    <col min="6018" max="6018" width="12.88671875" style="56" customWidth="1"/>
    <col min="6019" max="6019" width="1.5546875" style="56" customWidth="1"/>
    <col min="6020" max="6021" width="15.44140625" style="56" customWidth="1"/>
    <col min="6022" max="6022" width="2.44140625" style="56" customWidth="1"/>
    <col min="6023" max="6024" width="12.5546875" style="56" customWidth="1"/>
    <col min="6025" max="6025" width="19.88671875" style="56" customWidth="1"/>
    <col min="6026" max="6032" width="18.44140625" style="56" customWidth="1"/>
    <col min="6033" max="6033" width="23.88671875" style="56" bestFit="1" customWidth="1"/>
    <col min="6034" max="6035" width="8.88671875" style="56"/>
    <col min="6036" max="6036" width="19" style="56" bestFit="1" customWidth="1"/>
    <col min="6037" max="6038" width="19.88671875" style="56" bestFit="1" customWidth="1"/>
    <col min="6039" max="6039" width="11.44140625" style="56" customWidth="1"/>
    <col min="6040" max="6046" width="8.88671875" style="56"/>
    <col min="6047" max="6047" width="19" style="56" bestFit="1" customWidth="1"/>
    <col min="6048" max="6048" width="19.88671875" style="56" bestFit="1" customWidth="1"/>
    <col min="6049" max="6263" width="8.88671875" style="56"/>
    <col min="6264" max="6264" width="2.88671875" style="56" bestFit="1" customWidth="1"/>
    <col min="6265" max="6265" width="3.5546875" style="56" customWidth="1"/>
    <col min="6266" max="6267" width="8.88671875" style="56"/>
    <col min="6268" max="6268" width="48.5546875" style="56" customWidth="1"/>
    <col min="6269" max="6269" width="21.44140625" style="56" customWidth="1"/>
    <col min="6270" max="6270" width="1.44140625" style="56" customWidth="1"/>
    <col min="6271" max="6271" width="18.109375" style="56" customWidth="1"/>
    <col min="6272" max="6272" width="1.44140625" style="56" customWidth="1"/>
    <col min="6273" max="6273" width="0.88671875" style="56" customWidth="1"/>
    <col min="6274" max="6274" width="12.88671875" style="56" customWidth="1"/>
    <col min="6275" max="6275" width="1.5546875" style="56" customWidth="1"/>
    <col min="6276" max="6277" width="15.44140625" style="56" customWidth="1"/>
    <col min="6278" max="6278" width="2.44140625" style="56" customWidth="1"/>
    <col min="6279" max="6280" width="12.5546875" style="56" customWidth="1"/>
    <col min="6281" max="6281" width="19.88671875" style="56" customWidth="1"/>
    <col min="6282" max="6288" width="18.44140625" style="56" customWidth="1"/>
    <col min="6289" max="6289" width="23.88671875" style="56" bestFit="1" customWidth="1"/>
    <col min="6290" max="6291" width="8.88671875" style="56"/>
    <col min="6292" max="6292" width="19" style="56" bestFit="1" customWidth="1"/>
    <col min="6293" max="6294" width="19.88671875" style="56" bestFit="1" customWidth="1"/>
    <col min="6295" max="6295" width="11.44140625" style="56" customWidth="1"/>
    <col min="6296" max="6302" width="8.88671875" style="56"/>
    <col min="6303" max="6303" width="19" style="56" bestFit="1" customWidth="1"/>
    <col min="6304" max="6304" width="19.88671875" style="56" bestFit="1" customWidth="1"/>
    <col min="6305" max="6519" width="8.88671875" style="56"/>
    <col min="6520" max="6520" width="2.88671875" style="56" bestFit="1" customWidth="1"/>
    <col min="6521" max="6521" width="3.5546875" style="56" customWidth="1"/>
    <col min="6522" max="6523" width="8.88671875" style="56"/>
    <col min="6524" max="6524" width="48.5546875" style="56" customWidth="1"/>
    <col min="6525" max="6525" width="21.44140625" style="56" customWidth="1"/>
    <col min="6526" max="6526" width="1.44140625" style="56" customWidth="1"/>
    <col min="6527" max="6527" width="18.109375" style="56" customWidth="1"/>
    <col min="6528" max="6528" width="1.44140625" style="56" customWidth="1"/>
    <col min="6529" max="6529" width="0.88671875" style="56" customWidth="1"/>
    <col min="6530" max="6530" width="12.88671875" style="56" customWidth="1"/>
    <col min="6531" max="6531" width="1.5546875" style="56" customWidth="1"/>
    <col min="6532" max="6533" width="15.44140625" style="56" customWidth="1"/>
    <col min="6534" max="6534" width="2.44140625" style="56" customWidth="1"/>
    <col min="6535" max="6536" width="12.5546875" style="56" customWidth="1"/>
    <col min="6537" max="6537" width="19.88671875" style="56" customWidth="1"/>
    <col min="6538" max="6544" width="18.44140625" style="56" customWidth="1"/>
    <col min="6545" max="6545" width="23.88671875" style="56" bestFit="1" customWidth="1"/>
    <col min="6546" max="6547" width="8.88671875" style="56"/>
    <col min="6548" max="6548" width="19" style="56" bestFit="1" customWidth="1"/>
    <col min="6549" max="6550" width="19.88671875" style="56" bestFit="1" customWidth="1"/>
    <col min="6551" max="6551" width="11.44140625" style="56" customWidth="1"/>
    <col min="6552" max="6558" width="8.88671875" style="56"/>
    <col min="6559" max="6559" width="19" style="56" bestFit="1" customWidth="1"/>
    <col min="6560" max="6560" width="19.88671875" style="56" bestFit="1" customWidth="1"/>
    <col min="6561" max="6775" width="8.88671875" style="56"/>
    <col min="6776" max="6776" width="2.88671875" style="56" bestFit="1" customWidth="1"/>
    <col min="6777" max="6777" width="3.5546875" style="56" customWidth="1"/>
    <col min="6778" max="6779" width="8.88671875" style="56"/>
    <col min="6780" max="6780" width="48.5546875" style="56" customWidth="1"/>
    <col min="6781" max="6781" width="21.44140625" style="56" customWidth="1"/>
    <col min="6782" max="6782" width="1.44140625" style="56" customWidth="1"/>
    <col min="6783" max="6783" width="18.109375" style="56" customWidth="1"/>
    <col min="6784" max="6784" width="1.44140625" style="56" customWidth="1"/>
    <col min="6785" max="6785" width="0.88671875" style="56" customWidth="1"/>
    <col min="6786" max="6786" width="12.88671875" style="56" customWidth="1"/>
    <col min="6787" max="6787" width="1.5546875" style="56" customWidth="1"/>
    <col min="6788" max="6789" width="15.44140625" style="56" customWidth="1"/>
    <col min="6790" max="6790" width="2.44140625" style="56" customWidth="1"/>
    <col min="6791" max="6792" width="12.5546875" style="56" customWidth="1"/>
    <col min="6793" max="6793" width="19.88671875" style="56" customWidth="1"/>
    <col min="6794" max="6800" width="18.44140625" style="56" customWidth="1"/>
    <col min="6801" max="6801" width="23.88671875" style="56" bestFit="1" customWidth="1"/>
    <col min="6802" max="6803" width="8.88671875" style="56"/>
    <col min="6804" max="6804" width="19" style="56" bestFit="1" customWidth="1"/>
    <col min="6805" max="6806" width="19.88671875" style="56" bestFit="1" customWidth="1"/>
    <col min="6807" max="6807" width="11.44140625" style="56" customWidth="1"/>
    <col min="6808" max="6814" width="8.88671875" style="56"/>
    <col min="6815" max="6815" width="19" style="56" bestFit="1" customWidth="1"/>
    <col min="6816" max="6816" width="19.88671875" style="56" bestFit="1" customWidth="1"/>
    <col min="6817" max="7031" width="8.88671875" style="56"/>
    <col min="7032" max="7032" width="2.88671875" style="56" bestFit="1" customWidth="1"/>
    <col min="7033" max="7033" width="3.5546875" style="56" customWidth="1"/>
    <col min="7034" max="7035" width="8.88671875" style="56"/>
    <col min="7036" max="7036" width="48.5546875" style="56" customWidth="1"/>
    <col min="7037" max="7037" width="21.44140625" style="56" customWidth="1"/>
    <col min="7038" max="7038" width="1.44140625" style="56" customWidth="1"/>
    <col min="7039" max="7039" width="18.109375" style="56" customWidth="1"/>
    <col min="7040" max="7040" width="1.44140625" style="56" customWidth="1"/>
    <col min="7041" max="7041" width="0.88671875" style="56" customWidth="1"/>
    <col min="7042" max="7042" width="12.88671875" style="56" customWidth="1"/>
    <col min="7043" max="7043" width="1.5546875" style="56" customWidth="1"/>
    <col min="7044" max="7045" width="15.44140625" style="56" customWidth="1"/>
    <col min="7046" max="7046" width="2.44140625" style="56" customWidth="1"/>
    <col min="7047" max="7048" width="12.5546875" style="56" customWidth="1"/>
    <col min="7049" max="7049" width="19.88671875" style="56" customWidth="1"/>
    <col min="7050" max="7056" width="18.44140625" style="56" customWidth="1"/>
    <col min="7057" max="7057" width="23.88671875" style="56" bestFit="1" customWidth="1"/>
    <col min="7058" max="7059" width="8.88671875" style="56"/>
    <col min="7060" max="7060" width="19" style="56" bestFit="1" customWidth="1"/>
    <col min="7061" max="7062" width="19.88671875" style="56" bestFit="1" customWidth="1"/>
    <col min="7063" max="7063" width="11.44140625" style="56" customWidth="1"/>
    <col min="7064" max="7070" width="8.88671875" style="56"/>
    <col min="7071" max="7071" width="19" style="56" bestFit="1" customWidth="1"/>
    <col min="7072" max="7072" width="19.88671875" style="56" bestFit="1" customWidth="1"/>
    <col min="7073" max="7287" width="8.88671875" style="56"/>
    <col min="7288" max="7288" width="2.88671875" style="56" bestFit="1" customWidth="1"/>
    <col min="7289" max="7289" width="3.5546875" style="56" customWidth="1"/>
    <col min="7290" max="7291" width="8.88671875" style="56"/>
    <col min="7292" max="7292" width="48.5546875" style="56" customWidth="1"/>
    <col min="7293" max="7293" width="21.44140625" style="56" customWidth="1"/>
    <col min="7294" max="7294" width="1.44140625" style="56" customWidth="1"/>
    <col min="7295" max="7295" width="18.109375" style="56" customWidth="1"/>
    <col min="7296" max="7296" width="1.44140625" style="56" customWidth="1"/>
    <col min="7297" max="7297" width="0.88671875" style="56" customWidth="1"/>
    <col min="7298" max="7298" width="12.88671875" style="56" customWidth="1"/>
    <col min="7299" max="7299" width="1.5546875" style="56" customWidth="1"/>
    <col min="7300" max="7301" width="15.44140625" style="56" customWidth="1"/>
    <col min="7302" max="7302" width="2.44140625" style="56" customWidth="1"/>
    <col min="7303" max="7304" width="12.5546875" style="56" customWidth="1"/>
    <col min="7305" max="7305" width="19.88671875" style="56" customWidth="1"/>
    <col min="7306" max="7312" width="18.44140625" style="56" customWidth="1"/>
    <col min="7313" max="7313" width="23.88671875" style="56" bestFit="1" customWidth="1"/>
    <col min="7314" max="7315" width="8.88671875" style="56"/>
    <col min="7316" max="7316" width="19" style="56" bestFit="1" customWidth="1"/>
    <col min="7317" max="7318" width="19.88671875" style="56" bestFit="1" customWidth="1"/>
    <col min="7319" max="7319" width="11.44140625" style="56" customWidth="1"/>
    <col min="7320" max="7326" width="8.88671875" style="56"/>
    <col min="7327" max="7327" width="19" style="56" bestFit="1" customWidth="1"/>
    <col min="7328" max="7328" width="19.88671875" style="56" bestFit="1" customWidth="1"/>
    <col min="7329" max="7543" width="8.88671875" style="56"/>
    <col min="7544" max="7544" width="2.88671875" style="56" bestFit="1" customWidth="1"/>
    <col min="7545" max="7545" width="3.5546875" style="56" customWidth="1"/>
    <col min="7546" max="7547" width="8.88671875" style="56"/>
    <col min="7548" max="7548" width="48.5546875" style="56" customWidth="1"/>
    <col min="7549" max="7549" width="21.44140625" style="56" customWidth="1"/>
    <col min="7550" max="7550" width="1.44140625" style="56" customWidth="1"/>
    <col min="7551" max="7551" width="18.109375" style="56" customWidth="1"/>
    <col min="7552" max="7552" width="1.44140625" style="56" customWidth="1"/>
    <col min="7553" max="7553" width="0.88671875" style="56" customWidth="1"/>
    <col min="7554" max="7554" width="12.88671875" style="56" customWidth="1"/>
    <col min="7555" max="7555" width="1.5546875" style="56" customWidth="1"/>
    <col min="7556" max="7557" width="15.44140625" style="56" customWidth="1"/>
    <col min="7558" max="7558" width="2.44140625" style="56" customWidth="1"/>
    <col min="7559" max="7560" width="12.5546875" style="56" customWidth="1"/>
    <col min="7561" max="7561" width="19.88671875" style="56" customWidth="1"/>
    <col min="7562" max="7568" width="18.44140625" style="56" customWidth="1"/>
    <col min="7569" max="7569" width="23.88671875" style="56" bestFit="1" customWidth="1"/>
    <col min="7570" max="7571" width="8.88671875" style="56"/>
    <col min="7572" max="7572" width="19" style="56" bestFit="1" customWidth="1"/>
    <col min="7573" max="7574" width="19.88671875" style="56" bestFit="1" customWidth="1"/>
    <col min="7575" max="7575" width="11.44140625" style="56" customWidth="1"/>
    <col min="7576" max="7582" width="8.88671875" style="56"/>
    <col min="7583" max="7583" width="19" style="56" bestFit="1" customWidth="1"/>
    <col min="7584" max="7584" width="19.88671875" style="56" bestFit="1" customWidth="1"/>
    <col min="7585" max="7799" width="8.88671875" style="56"/>
    <col min="7800" max="7800" width="2.88671875" style="56" bestFit="1" customWidth="1"/>
    <col min="7801" max="7801" width="3.5546875" style="56" customWidth="1"/>
    <col min="7802" max="7803" width="8.88671875" style="56"/>
    <col min="7804" max="7804" width="48.5546875" style="56" customWidth="1"/>
    <col min="7805" max="7805" width="21.44140625" style="56" customWidth="1"/>
    <col min="7806" max="7806" width="1.44140625" style="56" customWidth="1"/>
    <col min="7807" max="7807" width="18.109375" style="56" customWidth="1"/>
    <col min="7808" max="7808" width="1.44140625" style="56" customWidth="1"/>
    <col min="7809" max="7809" width="0.88671875" style="56" customWidth="1"/>
    <col min="7810" max="7810" width="12.88671875" style="56" customWidth="1"/>
    <col min="7811" max="7811" width="1.5546875" style="56" customWidth="1"/>
    <col min="7812" max="7813" width="15.44140625" style="56" customWidth="1"/>
    <col min="7814" max="7814" width="2.44140625" style="56" customWidth="1"/>
    <col min="7815" max="7816" width="12.5546875" style="56" customWidth="1"/>
    <col min="7817" max="7817" width="19.88671875" style="56" customWidth="1"/>
    <col min="7818" max="7824" width="18.44140625" style="56" customWidth="1"/>
    <col min="7825" max="7825" width="23.88671875" style="56" bestFit="1" customWidth="1"/>
    <col min="7826" max="7827" width="8.88671875" style="56"/>
    <col min="7828" max="7828" width="19" style="56" bestFit="1" customWidth="1"/>
    <col min="7829" max="7830" width="19.88671875" style="56" bestFit="1" customWidth="1"/>
    <col min="7831" max="7831" width="11.44140625" style="56" customWidth="1"/>
    <col min="7832" max="7838" width="8.88671875" style="56"/>
    <col min="7839" max="7839" width="19" style="56" bestFit="1" customWidth="1"/>
    <col min="7840" max="7840" width="19.88671875" style="56" bestFit="1" customWidth="1"/>
    <col min="7841" max="8055" width="8.88671875" style="56"/>
    <col min="8056" max="8056" width="2.88671875" style="56" bestFit="1" customWidth="1"/>
    <col min="8057" max="8057" width="3.5546875" style="56" customWidth="1"/>
    <col min="8058" max="8059" width="8.88671875" style="56"/>
    <col min="8060" max="8060" width="48.5546875" style="56" customWidth="1"/>
    <col min="8061" max="8061" width="21.44140625" style="56" customWidth="1"/>
    <col min="8062" max="8062" width="1.44140625" style="56" customWidth="1"/>
    <col min="8063" max="8063" width="18.109375" style="56" customWidth="1"/>
    <col min="8064" max="8064" width="1.44140625" style="56" customWidth="1"/>
    <col min="8065" max="8065" width="0.88671875" style="56" customWidth="1"/>
    <col min="8066" max="8066" width="12.88671875" style="56" customWidth="1"/>
    <col min="8067" max="8067" width="1.5546875" style="56" customWidth="1"/>
    <col min="8068" max="8069" width="15.44140625" style="56" customWidth="1"/>
    <col min="8070" max="8070" width="2.44140625" style="56" customWidth="1"/>
    <col min="8071" max="8072" width="12.5546875" style="56" customWidth="1"/>
    <col min="8073" max="8073" width="19.88671875" style="56" customWidth="1"/>
    <col min="8074" max="8080" width="18.44140625" style="56" customWidth="1"/>
    <col min="8081" max="8081" width="23.88671875" style="56" bestFit="1" customWidth="1"/>
    <col min="8082" max="8083" width="8.88671875" style="56"/>
    <col min="8084" max="8084" width="19" style="56" bestFit="1" customWidth="1"/>
    <col min="8085" max="8086" width="19.88671875" style="56" bestFit="1" customWidth="1"/>
    <col min="8087" max="8087" width="11.44140625" style="56" customWidth="1"/>
    <col min="8088" max="8094" width="8.88671875" style="56"/>
    <col min="8095" max="8095" width="19" style="56" bestFit="1" customWidth="1"/>
    <col min="8096" max="8096" width="19.88671875" style="56" bestFit="1" customWidth="1"/>
    <col min="8097" max="8311" width="8.88671875" style="56"/>
    <col min="8312" max="8312" width="2.88671875" style="56" bestFit="1" customWidth="1"/>
    <col min="8313" max="8313" width="3.5546875" style="56" customWidth="1"/>
    <col min="8314" max="8315" width="8.88671875" style="56"/>
    <col min="8316" max="8316" width="48.5546875" style="56" customWidth="1"/>
    <col min="8317" max="8317" width="21.44140625" style="56" customWidth="1"/>
    <col min="8318" max="8318" width="1.44140625" style="56" customWidth="1"/>
    <col min="8319" max="8319" width="18.109375" style="56" customWidth="1"/>
    <col min="8320" max="8320" width="1.44140625" style="56" customWidth="1"/>
    <col min="8321" max="8321" width="0.88671875" style="56" customWidth="1"/>
    <col min="8322" max="8322" width="12.88671875" style="56" customWidth="1"/>
    <col min="8323" max="8323" width="1.5546875" style="56" customWidth="1"/>
    <col min="8324" max="8325" width="15.44140625" style="56" customWidth="1"/>
    <col min="8326" max="8326" width="2.44140625" style="56" customWidth="1"/>
    <col min="8327" max="8328" width="12.5546875" style="56" customWidth="1"/>
    <col min="8329" max="8329" width="19.88671875" style="56" customWidth="1"/>
    <col min="8330" max="8336" width="18.44140625" style="56" customWidth="1"/>
    <col min="8337" max="8337" width="23.88671875" style="56" bestFit="1" customWidth="1"/>
    <col min="8338" max="8339" width="8.88671875" style="56"/>
    <col min="8340" max="8340" width="19" style="56" bestFit="1" customWidth="1"/>
    <col min="8341" max="8342" width="19.88671875" style="56" bestFit="1" customWidth="1"/>
    <col min="8343" max="8343" width="11.44140625" style="56" customWidth="1"/>
    <col min="8344" max="8350" width="8.88671875" style="56"/>
    <col min="8351" max="8351" width="19" style="56" bestFit="1" customWidth="1"/>
    <col min="8352" max="8352" width="19.88671875" style="56" bestFit="1" customWidth="1"/>
    <col min="8353" max="8567" width="8.88671875" style="56"/>
    <col min="8568" max="8568" width="2.88671875" style="56" bestFit="1" customWidth="1"/>
    <col min="8569" max="8569" width="3.5546875" style="56" customWidth="1"/>
    <col min="8570" max="8571" width="8.88671875" style="56"/>
    <col min="8572" max="8572" width="48.5546875" style="56" customWidth="1"/>
    <col min="8573" max="8573" width="21.44140625" style="56" customWidth="1"/>
    <col min="8574" max="8574" width="1.44140625" style="56" customWidth="1"/>
    <col min="8575" max="8575" width="18.109375" style="56" customWidth="1"/>
    <col min="8576" max="8576" width="1.44140625" style="56" customWidth="1"/>
    <col min="8577" max="8577" width="0.88671875" style="56" customWidth="1"/>
    <col min="8578" max="8578" width="12.88671875" style="56" customWidth="1"/>
    <col min="8579" max="8579" width="1.5546875" style="56" customWidth="1"/>
    <col min="8580" max="8581" width="15.44140625" style="56" customWidth="1"/>
    <col min="8582" max="8582" width="2.44140625" style="56" customWidth="1"/>
    <col min="8583" max="8584" width="12.5546875" style="56" customWidth="1"/>
    <col min="8585" max="8585" width="19.88671875" style="56" customWidth="1"/>
    <col min="8586" max="8592" width="18.44140625" style="56" customWidth="1"/>
    <col min="8593" max="8593" width="23.88671875" style="56" bestFit="1" customWidth="1"/>
    <col min="8594" max="8595" width="8.88671875" style="56"/>
    <col min="8596" max="8596" width="19" style="56" bestFit="1" customWidth="1"/>
    <col min="8597" max="8598" width="19.88671875" style="56" bestFit="1" customWidth="1"/>
    <col min="8599" max="8599" width="11.44140625" style="56" customWidth="1"/>
    <col min="8600" max="8606" width="8.88671875" style="56"/>
    <col min="8607" max="8607" width="19" style="56" bestFit="1" customWidth="1"/>
    <col min="8608" max="8608" width="19.88671875" style="56" bestFit="1" customWidth="1"/>
    <col min="8609" max="8823" width="8.88671875" style="56"/>
    <col min="8824" max="8824" width="2.88671875" style="56" bestFit="1" customWidth="1"/>
    <col min="8825" max="8825" width="3.5546875" style="56" customWidth="1"/>
    <col min="8826" max="8827" width="8.88671875" style="56"/>
    <col min="8828" max="8828" width="48.5546875" style="56" customWidth="1"/>
    <col min="8829" max="8829" width="21.44140625" style="56" customWidth="1"/>
    <col min="8830" max="8830" width="1.44140625" style="56" customWidth="1"/>
    <col min="8831" max="8831" width="18.109375" style="56" customWidth="1"/>
    <col min="8832" max="8832" width="1.44140625" style="56" customWidth="1"/>
    <col min="8833" max="8833" width="0.88671875" style="56" customWidth="1"/>
    <col min="8834" max="8834" width="12.88671875" style="56" customWidth="1"/>
    <col min="8835" max="8835" width="1.5546875" style="56" customWidth="1"/>
    <col min="8836" max="8837" width="15.44140625" style="56" customWidth="1"/>
    <col min="8838" max="8838" width="2.44140625" style="56" customWidth="1"/>
    <col min="8839" max="8840" width="12.5546875" style="56" customWidth="1"/>
    <col min="8841" max="8841" width="19.88671875" style="56" customWidth="1"/>
    <col min="8842" max="8848" width="18.44140625" style="56" customWidth="1"/>
    <col min="8849" max="8849" width="23.88671875" style="56" bestFit="1" customWidth="1"/>
    <col min="8850" max="8851" width="8.88671875" style="56"/>
    <col min="8852" max="8852" width="19" style="56" bestFit="1" customWidth="1"/>
    <col min="8853" max="8854" width="19.88671875" style="56" bestFit="1" customWidth="1"/>
    <col min="8855" max="8855" width="11.44140625" style="56" customWidth="1"/>
    <col min="8856" max="8862" width="8.88671875" style="56"/>
    <col min="8863" max="8863" width="19" style="56" bestFit="1" customWidth="1"/>
    <col min="8864" max="8864" width="19.88671875" style="56" bestFit="1" customWidth="1"/>
    <col min="8865" max="9079" width="8.88671875" style="56"/>
    <col min="9080" max="9080" width="2.88671875" style="56" bestFit="1" customWidth="1"/>
    <col min="9081" max="9081" width="3.5546875" style="56" customWidth="1"/>
    <col min="9082" max="9083" width="8.88671875" style="56"/>
    <col min="9084" max="9084" width="48.5546875" style="56" customWidth="1"/>
    <col min="9085" max="9085" width="21.44140625" style="56" customWidth="1"/>
    <col min="9086" max="9086" width="1.44140625" style="56" customWidth="1"/>
    <col min="9087" max="9087" width="18.109375" style="56" customWidth="1"/>
    <col min="9088" max="9088" width="1.44140625" style="56" customWidth="1"/>
    <col min="9089" max="9089" width="0.88671875" style="56" customWidth="1"/>
    <col min="9090" max="9090" width="12.88671875" style="56" customWidth="1"/>
    <col min="9091" max="9091" width="1.5546875" style="56" customWidth="1"/>
    <col min="9092" max="9093" width="15.44140625" style="56" customWidth="1"/>
    <col min="9094" max="9094" width="2.44140625" style="56" customWidth="1"/>
    <col min="9095" max="9096" width="12.5546875" style="56" customWidth="1"/>
    <col min="9097" max="9097" width="19.88671875" style="56" customWidth="1"/>
    <col min="9098" max="9104" width="18.44140625" style="56" customWidth="1"/>
    <col min="9105" max="9105" width="23.88671875" style="56" bestFit="1" customWidth="1"/>
    <col min="9106" max="9107" width="8.88671875" style="56"/>
    <col min="9108" max="9108" width="19" style="56" bestFit="1" customWidth="1"/>
    <col min="9109" max="9110" width="19.88671875" style="56" bestFit="1" customWidth="1"/>
    <col min="9111" max="9111" width="11.44140625" style="56" customWidth="1"/>
    <col min="9112" max="9118" width="8.88671875" style="56"/>
    <col min="9119" max="9119" width="19" style="56" bestFit="1" customWidth="1"/>
    <col min="9120" max="9120" width="19.88671875" style="56" bestFit="1" customWidth="1"/>
    <col min="9121" max="9335" width="8.88671875" style="56"/>
    <col min="9336" max="9336" width="2.88671875" style="56" bestFit="1" customWidth="1"/>
    <col min="9337" max="9337" width="3.5546875" style="56" customWidth="1"/>
    <col min="9338" max="9339" width="8.88671875" style="56"/>
    <col min="9340" max="9340" width="48.5546875" style="56" customWidth="1"/>
    <col min="9341" max="9341" width="21.44140625" style="56" customWidth="1"/>
    <col min="9342" max="9342" width="1.44140625" style="56" customWidth="1"/>
    <col min="9343" max="9343" width="18.109375" style="56" customWidth="1"/>
    <col min="9344" max="9344" width="1.44140625" style="56" customWidth="1"/>
    <col min="9345" max="9345" width="0.88671875" style="56" customWidth="1"/>
    <col min="9346" max="9346" width="12.88671875" style="56" customWidth="1"/>
    <col min="9347" max="9347" width="1.5546875" style="56" customWidth="1"/>
    <col min="9348" max="9349" width="15.44140625" style="56" customWidth="1"/>
    <col min="9350" max="9350" width="2.44140625" style="56" customWidth="1"/>
    <col min="9351" max="9352" width="12.5546875" style="56" customWidth="1"/>
    <col min="9353" max="9353" width="19.88671875" style="56" customWidth="1"/>
    <col min="9354" max="9360" width="18.44140625" style="56" customWidth="1"/>
    <col min="9361" max="9361" width="23.88671875" style="56" bestFit="1" customWidth="1"/>
    <col min="9362" max="9363" width="8.88671875" style="56"/>
    <col min="9364" max="9364" width="19" style="56" bestFit="1" customWidth="1"/>
    <col min="9365" max="9366" width="19.88671875" style="56" bestFit="1" customWidth="1"/>
    <col min="9367" max="9367" width="11.44140625" style="56" customWidth="1"/>
    <col min="9368" max="9374" width="8.88671875" style="56"/>
    <col min="9375" max="9375" width="19" style="56" bestFit="1" customWidth="1"/>
    <col min="9376" max="9376" width="19.88671875" style="56" bestFit="1" customWidth="1"/>
    <col min="9377" max="9591" width="8.88671875" style="56"/>
    <col min="9592" max="9592" width="2.88671875" style="56" bestFit="1" customWidth="1"/>
    <col min="9593" max="9593" width="3.5546875" style="56" customWidth="1"/>
    <col min="9594" max="9595" width="8.88671875" style="56"/>
    <col min="9596" max="9596" width="48.5546875" style="56" customWidth="1"/>
    <col min="9597" max="9597" width="21.44140625" style="56" customWidth="1"/>
    <col min="9598" max="9598" width="1.44140625" style="56" customWidth="1"/>
    <col min="9599" max="9599" width="18.109375" style="56" customWidth="1"/>
    <col min="9600" max="9600" width="1.44140625" style="56" customWidth="1"/>
    <col min="9601" max="9601" width="0.88671875" style="56" customWidth="1"/>
    <col min="9602" max="9602" width="12.88671875" style="56" customWidth="1"/>
    <col min="9603" max="9603" width="1.5546875" style="56" customWidth="1"/>
    <col min="9604" max="9605" width="15.44140625" style="56" customWidth="1"/>
    <col min="9606" max="9606" width="2.44140625" style="56" customWidth="1"/>
    <col min="9607" max="9608" width="12.5546875" style="56" customWidth="1"/>
    <col min="9609" max="9609" width="19.88671875" style="56" customWidth="1"/>
    <col min="9610" max="9616" width="18.44140625" style="56" customWidth="1"/>
    <col min="9617" max="9617" width="23.88671875" style="56" bestFit="1" customWidth="1"/>
    <col min="9618" max="9619" width="8.88671875" style="56"/>
    <col min="9620" max="9620" width="19" style="56" bestFit="1" customWidth="1"/>
    <col min="9621" max="9622" width="19.88671875" style="56" bestFit="1" customWidth="1"/>
    <col min="9623" max="9623" width="11.44140625" style="56" customWidth="1"/>
    <col min="9624" max="9630" width="8.88671875" style="56"/>
    <col min="9631" max="9631" width="19" style="56" bestFit="1" customWidth="1"/>
    <col min="9632" max="9632" width="19.88671875" style="56" bestFit="1" customWidth="1"/>
    <col min="9633" max="9847" width="8.88671875" style="56"/>
    <col min="9848" max="9848" width="2.88671875" style="56" bestFit="1" customWidth="1"/>
    <col min="9849" max="9849" width="3.5546875" style="56" customWidth="1"/>
    <col min="9850" max="9851" width="8.88671875" style="56"/>
    <col min="9852" max="9852" width="48.5546875" style="56" customWidth="1"/>
    <col min="9853" max="9853" width="21.44140625" style="56" customWidth="1"/>
    <col min="9854" max="9854" width="1.44140625" style="56" customWidth="1"/>
    <col min="9855" max="9855" width="18.109375" style="56" customWidth="1"/>
    <col min="9856" max="9856" width="1.44140625" style="56" customWidth="1"/>
    <col min="9857" max="9857" width="0.88671875" style="56" customWidth="1"/>
    <col min="9858" max="9858" width="12.88671875" style="56" customWidth="1"/>
    <col min="9859" max="9859" width="1.5546875" style="56" customWidth="1"/>
    <col min="9860" max="9861" width="15.44140625" style="56" customWidth="1"/>
    <col min="9862" max="9862" width="2.44140625" style="56" customWidth="1"/>
    <col min="9863" max="9864" width="12.5546875" style="56" customWidth="1"/>
    <col min="9865" max="9865" width="19.88671875" style="56" customWidth="1"/>
    <col min="9866" max="9872" width="18.44140625" style="56" customWidth="1"/>
    <col min="9873" max="9873" width="23.88671875" style="56" bestFit="1" customWidth="1"/>
    <col min="9874" max="9875" width="8.88671875" style="56"/>
    <col min="9876" max="9876" width="19" style="56" bestFit="1" customWidth="1"/>
    <col min="9877" max="9878" width="19.88671875" style="56" bestFit="1" customWidth="1"/>
    <col min="9879" max="9879" width="11.44140625" style="56" customWidth="1"/>
    <col min="9880" max="9886" width="8.88671875" style="56"/>
    <col min="9887" max="9887" width="19" style="56" bestFit="1" customWidth="1"/>
    <col min="9888" max="9888" width="19.88671875" style="56" bestFit="1" customWidth="1"/>
    <col min="9889" max="10103" width="8.88671875" style="56"/>
    <col min="10104" max="10104" width="2.88671875" style="56" bestFit="1" customWidth="1"/>
    <col min="10105" max="10105" width="3.5546875" style="56" customWidth="1"/>
    <col min="10106" max="10107" width="8.88671875" style="56"/>
    <col min="10108" max="10108" width="48.5546875" style="56" customWidth="1"/>
    <col min="10109" max="10109" width="21.44140625" style="56" customWidth="1"/>
    <col min="10110" max="10110" width="1.44140625" style="56" customWidth="1"/>
    <col min="10111" max="10111" width="18.109375" style="56" customWidth="1"/>
    <col min="10112" max="10112" width="1.44140625" style="56" customWidth="1"/>
    <col min="10113" max="10113" width="0.88671875" style="56" customWidth="1"/>
    <col min="10114" max="10114" width="12.88671875" style="56" customWidth="1"/>
    <col min="10115" max="10115" width="1.5546875" style="56" customWidth="1"/>
    <col min="10116" max="10117" width="15.44140625" style="56" customWidth="1"/>
    <col min="10118" max="10118" width="2.44140625" style="56" customWidth="1"/>
    <col min="10119" max="10120" width="12.5546875" style="56" customWidth="1"/>
    <col min="10121" max="10121" width="19.88671875" style="56" customWidth="1"/>
    <col min="10122" max="10128" width="18.44140625" style="56" customWidth="1"/>
    <col min="10129" max="10129" width="23.88671875" style="56" bestFit="1" customWidth="1"/>
    <col min="10130" max="10131" width="8.88671875" style="56"/>
    <col min="10132" max="10132" width="19" style="56" bestFit="1" customWidth="1"/>
    <col min="10133" max="10134" width="19.88671875" style="56" bestFit="1" customWidth="1"/>
    <col min="10135" max="10135" width="11.44140625" style="56" customWidth="1"/>
    <col min="10136" max="10142" width="8.88671875" style="56"/>
    <col min="10143" max="10143" width="19" style="56" bestFit="1" customWidth="1"/>
    <col min="10144" max="10144" width="19.88671875" style="56" bestFit="1" customWidth="1"/>
    <col min="10145" max="10359" width="8.88671875" style="56"/>
    <col min="10360" max="10360" width="2.88671875" style="56" bestFit="1" customWidth="1"/>
    <col min="10361" max="10361" width="3.5546875" style="56" customWidth="1"/>
    <col min="10362" max="10363" width="8.88671875" style="56"/>
    <col min="10364" max="10364" width="48.5546875" style="56" customWidth="1"/>
    <col min="10365" max="10365" width="21.44140625" style="56" customWidth="1"/>
    <col min="10366" max="10366" width="1.44140625" style="56" customWidth="1"/>
    <col min="10367" max="10367" width="18.109375" style="56" customWidth="1"/>
    <col min="10368" max="10368" width="1.44140625" style="56" customWidth="1"/>
    <col min="10369" max="10369" width="0.88671875" style="56" customWidth="1"/>
    <col min="10370" max="10370" width="12.88671875" style="56" customWidth="1"/>
    <col min="10371" max="10371" width="1.5546875" style="56" customWidth="1"/>
    <col min="10372" max="10373" width="15.44140625" style="56" customWidth="1"/>
    <col min="10374" max="10374" width="2.44140625" style="56" customWidth="1"/>
    <col min="10375" max="10376" width="12.5546875" style="56" customWidth="1"/>
    <col min="10377" max="10377" width="19.88671875" style="56" customWidth="1"/>
    <col min="10378" max="10384" width="18.44140625" style="56" customWidth="1"/>
    <col min="10385" max="10385" width="23.88671875" style="56" bestFit="1" customWidth="1"/>
    <col min="10386" max="10387" width="8.88671875" style="56"/>
    <col min="10388" max="10388" width="19" style="56" bestFit="1" customWidth="1"/>
    <col min="10389" max="10390" width="19.88671875" style="56" bestFit="1" customWidth="1"/>
    <col min="10391" max="10391" width="11.44140625" style="56" customWidth="1"/>
    <col min="10392" max="10398" width="8.88671875" style="56"/>
    <col min="10399" max="10399" width="19" style="56" bestFit="1" customWidth="1"/>
    <col min="10400" max="10400" width="19.88671875" style="56" bestFit="1" customWidth="1"/>
    <col min="10401" max="10615" width="8.88671875" style="56"/>
    <col min="10616" max="10616" width="2.88671875" style="56" bestFit="1" customWidth="1"/>
    <col min="10617" max="10617" width="3.5546875" style="56" customWidth="1"/>
    <col min="10618" max="10619" width="8.88671875" style="56"/>
    <col min="10620" max="10620" width="48.5546875" style="56" customWidth="1"/>
    <col min="10621" max="10621" width="21.44140625" style="56" customWidth="1"/>
    <col min="10622" max="10622" width="1.44140625" style="56" customWidth="1"/>
    <col min="10623" max="10623" width="18.109375" style="56" customWidth="1"/>
    <col min="10624" max="10624" width="1.44140625" style="56" customWidth="1"/>
    <col min="10625" max="10625" width="0.88671875" style="56" customWidth="1"/>
    <col min="10626" max="10626" width="12.88671875" style="56" customWidth="1"/>
    <col min="10627" max="10627" width="1.5546875" style="56" customWidth="1"/>
    <col min="10628" max="10629" width="15.44140625" style="56" customWidth="1"/>
    <col min="10630" max="10630" width="2.44140625" style="56" customWidth="1"/>
    <col min="10631" max="10632" width="12.5546875" style="56" customWidth="1"/>
    <col min="10633" max="10633" width="19.88671875" style="56" customWidth="1"/>
    <col min="10634" max="10640" width="18.44140625" style="56" customWidth="1"/>
    <col min="10641" max="10641" width="23.88671875" style="56" bestFit="1" customWidth="1"/>
    <col min="10642" max="10643" width="8.88671875" style="56"/>
    <col min="10644" max="10644" width="19" style="56" bestFit="1" customWidth="1"/>
    <col min="10645" max="10646" width="19.88671875" style="56" bestFit="1" customWidth="1"/>
    <col min="10647" max="10647" width="11.44140625" style="56" customWidth="1"/>
    <col min="10648" max="10654" width="8.88671875" style="56"/>
    <col min="10655" max="10655" width="19" style="56" bestFit="1" customWidth="1"/>
    <col min="10656" max="10656" width="19.88671875" style="56" bestFit="1" customWidth="1"/>
    <col min="10657" max="10871" width="8.88671875" style="56"/>
    <col min="10872" max="10872" width="2.88671875" style="56" bestFit="1" customWidth="1"/>
    <col min="10873" max="10873" width="3.5546875" style="56" customWidth="1"/>
    <col min="10874" max="10875" width="8.88671875" style="56"/>
    <col min="10876" max="10876" width="48.5546875" style="56" customWidth="1"/>
    <col min="10877" max="10877" width="21.44140625" style="56" customWidth="1"/>
    <col min="10878" max="10878" width="1.44140625" style="56" customWidth="1"/>
    <col min="10879" max="10879" width="18.109375" style="56" customWidth="1"/>
    <col min="10880" max="10880" width="1.44140625" style="56" customWidth="1"/>
    <col min="10881" max="10881" width="0.88671875" style="56" customWidth="1"/>
    <col min="10882" max="10882" width="12.88671875" style="56" customWidth="1"/>
    <col min="10883" max="10883" width="1.5546875" style="56" customWidth="1"/>
    <col min="10884" max="10885" width="15.44140625" style="56" customWidth="1"/>
    <col min="10886" max="10886" width="2.44140625" style="56" customWidth="1"/>
    <col min="10887" max="10888" width="12.5546875" style="56" customWidth="1"/>
    <col min="10889" max="10889" width="19.88671875" style="56" customWidth="1"/>
    <col min="10890" max="10896" width="18.44140625" style="56" customWidth="1"/>
    <col min="10897" max="10897" width="23.88671875" style="56" bestFit="1" customWidth="1"/>
    <col min="10898" max="10899" width="8.88671875" style="56"/>
    <col min="10900" max="10900" width="19" style="56" bestFit="1" customWidth="1"/>
    <col min="10901" max="10902" width="19.88671875" style="56" bestFit="1" customWidth="1"/>
    <col min="10903" max="10903" width="11.44140625" style="56" customWidth="1"/>
    <col min="10904" max="10910" width="8.88671875" style="56"/>
    <col min="10911" max="10911" width="19" style="56" bestFit="1" customWidth="1"/>
    <col min="10912" max="10912" width="19.88671875" style="56" bestFit="1" customWidth="1"/>
    <col min="10913" max="11127" width="8.88671875" style="56"/>
    <col min="11128" max="11128" width="2.88671875" style="56" bestFit="1" customWidth="1"/>
    <col min="11129" max="11129" width="3.5546875" style="56" customWidth="1"/>
    <col min="11130" max="11131" width="8.88671875" style="56"/>
    <col min="11132" max="11132" width="48.5546875" style="56" customWidth="1"/>
    <col min="11133" max="11133" width="21.44140625" style="56" customWidth="1"/>
    <col min="11134" max="11134" width="1.44140625" style="56" customWidth="1"/>
    <col min="11135" max="11135" width="18.109375" style="56" customWidth="1"/>
    <col min="11136" max="11136" width="1.44140625" style="56" customWidth="1"/>
    <col min="11137" max="11137" width="0.88671875" style="56" customWidth="1"/>
    <col min="11138" max="11138" width="12.88671875" style="56" customWidth="1"/>
    <col min="11139" max="11139" width="1.5546875" style="56" customWidth="1"/>
    <col min="11140" max="11141" width="15.44140625" style="56" customWidth="1"/>
    <col min="11142" max="11142" width="2.44140625" style="56" customWidth="1"/>
    <col min="11143" max="11144" width="12.5546875" style="56" customWidth="1"/>
    <col min="11145" max="11145" width="19.88671875" style="56" customWidth="1"/>
    <col min="11146" max="11152" width="18.44140625" style="56" customWidth="1"/>
    <col min="11153" max="11153" width="23.88671875" style="56" bestFit="1" customWidth="1"/>
    <col min="11154" max="11155" width="8.88671875" style="56"/>
    <col min="11156" max="11156" width="19" style="56" bestFit="1" customWidth="1"/>
    <col min="11157" max="11158" width="19.88671875" style="56" bestFit="1" customWidth="1"/>
    <col min="11159" max="11159" width="11.44140625" style="56" customWidth="1"/>
    <col min="11160" max="11166" width="8.88671875" style="56"/>
    <col min="11167" max="11167" width="19" style="56" bestFit="1" customWidth="1"/>
    <col min="11168" max="11168" width="19.88671875" style="56" bestFit="1" customWidth="1"/>
    <col min="11169" max="11383" width="8.88671875" style="56"/>
    <col min="11384" max="11384" width="2.88671875" style="56" bestFit="1" customWidth="1"/>
    <col min="11385" max="11385" width="3.5546875" style="56" customWidth="1"/>
    <col min="11386" max="11387" width="8.88671875" style="56"/>
    <col min="11388" max="11388" width="48.5546875" style="56" customWidth="1"/>
    <col min="11389" max="11389" width="21.44140625" style="56" customWidth="1"/>
    <col min="11390" max="11390" width="1.44140625" style="56" customWidth="1"/>
    <col min="11391" max="11391" width="18.109375" style="56" customWidth="1"/>
    <col min="11392" max="11392" width="1.44140625" style="56" customWidth="1"/>
    <col min="11393" max="11393" width="0.88671875" style="56" customWidth="1"/>
    <col min="11394" max="11394" width="12.88671875" style="56" customWidth="1"/>
    <col min="11395" max="11395" width="1.5546875" style="56" customWidth="1"/>
    <col min="11396" max="11397" width="15.44140625" style="56" customWidth="1"/>
    <col min="11398" max="11398" width="2.44140625" style="56" customWidth="1"/>
    <col min="11399" max="11400" width="12.5546875" style="56" customWidth="1"/>
    <col min="11401" max="11401" width="19.88671875" style="56" customWidth="1"/>
    <col min="11402" max="11408" width="18.44140625" style="56" customWidth="1"/>
    <col min="11409" max="11409" width="23.88671875" style="56" bestFit="1" customWidth="1"/>
    <col min="11410" max="11411" width="8.88671875" style="56"/>
    <col min="11412" max="11412" width="19" style="56" bestFit="1" customWidth="1"/>
    <col min="11413" max="11414" width="19.88671875" style="56" bestFit="1" customWidth="1"/>
    <col min="11415" max="11415" width="11.44140625" style="56" customWidth="1"/>
    <col min="11416" max="11422" width="8.88671875" style="56"/>
    <col min="11423" max="11423" width="19" style="56" bestFit="1" customWidth="1"/>
    <col min="11424" max="11424" width="19.88671875" style="56" bestFit="1" customWidth="1"/>
    <col min="11425" max="11639" width="8.88671875" style="56"/>
    <col min="11640" max="11640" width="2.88671875" style="56" bestFit="1" customWidth="1"/>
    <col min="11641" max="11641" width="3.5546875" style="56" customWidth="1"/>
    <col min="11642" max="11643" width="8.88671875" style="56"/>
    <col min="11644" max="11644" width="48.5546875" style="56" customWidth="1"/>
    <col min="11645" max="11645" width="21.44140625" style="56" customWidth="1"/>
    <col min="11646" max="11646" width="1.44140625" style="56" customWidth="1"/>
    <col min="11647" max="11647" width="18.109375" style="56" customWidth="1"/>
    <col min="11648" max="11648" width="1.44140625" style="56" customWidth="1"/>
    <col min="11649" max="11649" width="0.88671875" style="56" customWidth="1"/>
    <col min="11650" max="11650" width="12.88671875" style="56" customWidth="1"/>
    <col min="11651" max="11651" width="1.5546875" style="56" customWidth="1"/>
    <col min="11652" max="11653" width="15.44140625" style="56" customWidth="1"/>
    <col min="11654" max="11654" width="2.44140625" style="56" customWidth="1"/>
    <col min="11655" max="11656" width="12.5546875" style="56" customWidth="1"/>
    <col min="11657" max="11657" width="19.88671875" style="56" customWidth="1"/>
    <col min="11658" max="11664" width="18.44140625" style="56" customWidth="1"/>
    <col min="11665" max="11665" width="23.88671875" style="56" bestFit="1" customWidth="1"/>
    <col min="11666" max="11667" width="8.88671875" style="56"/>
    <col min="11668" max="11668" width="19" style="56" bestFit="1" customWidth="1"/>
    <col min="11669" max="11670" width="19.88671875" style="56" bestFit="1" customWidth="1"/>
    <col min="11671" max="11671" width="11.44140625" style="56" customWidth="1"/>
    <col min="11672" max="11678" width="8.88671875" style="56"/>
    <col min="11679" max="11679" width="19" style="56" bestFit="1" customWidth="1"/>
    <col min="11680" max="11680" width="19.88671875" style="56" bestFit="1" customWidth="1"/>
    <col min="11681" max="11895" width="8.88671875" style="56"/>
    <col min="11896" max="11896" width="2.88671875" style="56" bestFit="1" customWidth="1"/>
    <col min="11897" max="11897" width="3.5546875" style="56" customWidth="1"/>
    <col min="11898" max="11899" width="8.88671875" style="56"/>
    <col min="11900" max="11900" width="48.5546875" style="56" customWidth="1"/>
    <col min="11901" max="11901" width="21.44140625" style="56" customWidth="1"/>
    <col min="11902" max="11902" width="1.44140625" style="56" customWidth="1"/>
    <col min="11903" max="11903" width="18.109375" style="56" customWidth="1"/>
    <col min="11904" max="11904" width="1.44140625" style="56" customWidth="1"/>
    <col min="11905" max="11905" width="0.88671875" style="56" customWidth="1"/>
    <col min="11906" max="11906" width="12.88671875" style="56" customWidth="1"/>
    <col min="11907" max="11907" width="1.5546875" style="56" customWidth="1"/>
    <col min="11908" max="11909" width="15.44140625" style="56" customWidth="1"/>
    <col min="11910" max="11910" width="2.44140625" style="56" customWidth="1"/>
    <col min="11911" max="11912" width="12.5546875" style="56" customWidth="1"/>
    <col min="11913" max="11913" width="19.88671875" style="56" customWidth="1"/>
    <col min="11914" max="11920" width="18.44140625" style="56" customWidth="1"/>
    <col min="11921" max="11921" width="23.88671875" style="56" bestFit="1" customWidth="1"/>
    <col min="11922" max="11923" width="8.88671875" style="56"/>
    <col min="11924" max="11924" width="19" style="56" bestFit="1" customWidth="1"/>
    <col min="11925" max="11926" width="19.88671875" style="56" bestFit="1" customWidth="1"/>
    <col min="11927" max="11927" width="11.44140625" style="56" customWidth="1"/>
    <col min="11928" max="11934" width="8.88671875" style="56"/>
    <col min="11935" max="11935" width="19" style="56" bestFit="1" customWidth="1"/>
    <col min="11936" max="11936" width="19.88671875" style="56" bestFit="1" customWidth="1"/>
    <col min="11937" max="12151" width="8.88671875" style="56"/>
    <col min="12152" max="12152" width="2.88671875" style="56" bestFit="1" customWidth="1"/>
    <col min="12153" max="12153" width="3.5546875" style="56" customWidth="1"/>
    <col min="12154" max="12155" width="8.88671875" style="56"/>
    <col min="12156" max="12156" width="48.5546875" style="56" customWidth="1"/>
    <col min="12157" max="12157" width="21.44140625" style="56" customWidth="1"/>
    <col min="12158" max="12158" width="1.44140625" style="56" customWidth="1"/>
    <col min="12159" max="12159" width="18.109375" style="56" customWidth="1"/>
    <col min="12160" max="12160" width="1.44140625" style="56" customWidth="1"/>
    <col min="12161" max="12161" width="0.88671875" style="56" customWidth="1"/>
    <col min="12162" max="12162" width="12.88671875" style="56" customWidth="1"/>
    <col min="12163" max="12163" width="1.5546875" style="56" customWidth="1"/>
    <col min="12164" max="12165" width="15.44140625" style="56" customWidth="1"/>
    <col min="12166" max="12166" width="2.44140625" style="56" customWidth="1"/>
    <col min="12167" max="12168" width="12.5546875" style="56" customWidth="1"/>
    <col min="12169" max="12169" width="19.88671875" style="56" customWidth="1"/>
    <col min="12170" max="12176" width="18.44140625" style="56" customWidth="1"/>
    <col min="12177" max="12177" width="23.88671875" style="56" bestFit="1" customWidth="1"/>
    <col min="12178" max="12179" width="8.88671875" style="56"/>
    <col min="12180" max="12180" width="19" style="56" bestFit="1" customWidth="1"/>
    <col min="12181" max="12182" width="19.88671875" style="56" bestFit="1" customWidth="1"/>
    <col min="12183" max="12183" width="11.44140625" style="56" customWidth="1"/>
    <col min="12184" max="12190" width="8.88671875" style="56"/>
    <col min="12191" max="12191" width="19" style="56" bestFit="1" customWidth="1"/>
    <col min="12192" max="12192" width="19.88671875" style="56" bestFit="1" customWidth="1"/>
    <col min="12193" max="12407" width="8.88671875" style="56"/>
    <col min="12408" max="12408" width="2.88671875" style="56" bestFit="1" customWidth="1"/>
    <col min="12409" max="12409" width="3.5546875" style="56" customWidth="1"/>
    <col min="12410" max="12411" width="8.88671875" style="56"/>
    <col min="12412" max="12412" width="48.5546875" style="56" customWidth="1"/>
    <col min="12413" max="12413" width="21.44140625" style="56" customWidth="1"/>
    <col min="12414" max="12414" width="1.44140625" style="56" customWidth="1"/>
    <col min="12415" max="12415" width="18.109375" style="56" customWidth="1"/>
    <col min="12416" max="12416" width="1.44140625" style="56" customWidth="1"/>
    <col min="12417" max="12417" width="0.88671875" style="56" customWidth="1"/>
    <col min="12418" max="12418" width="12.88671875" style="56" customWidth="1"/>
    <col min="12419" max="12419" width="1.5546875" style="56" customWidth="1"/>
    <col min="12420" max="12421" width="15.44140625" style="56" customWidth="1"/>
    <col min="12422" max="12422" width="2.44140625" style="56" customWidth="1"/>
    <col min="12423" max="12424" width="12.5546875" style="56" customWidth="1"/>
    <col min="12425" max="12425" width="19.88671875" style="56" customWidth="1"/>
    <col min="12426" max="12432" width="18.44140625" style="56" customWidth="1"/>
    <col min="12433" max="12433" width="23.88671875" style="56" bestFit="1" customWidth="1"/>
    <col min="12434" max="12435" width="8.88671875" style="56"/>
    <col min="12436" max="12436" width="19" style="56" bestFit="1" customWidth="1"/>
    <col min="12437" max="12438" width="19.88671875" style="56" bestFit="1" customWidth="1"/>
    <col min="12439" max="12439" width="11.44140625" style="56" customWidth="1"/>
    <col min="12440" max="12446" width="8.88671875" style="56"/>
    <col min="12447" max="12447" width="19" style="56" bestFit="1" customWidth="1"/>
    <col min="12448" max="12448" width="19.88671875" style="56" bestFit="1" customWidth="1"/>
    <col min="12449" max="12663" width="8.88671875" style="56"/>
    <col min="12664" max="12664" width="2.88671875" style="56" bestFit="1" customWidth="1"/>
    <col min="12665" max="12665" width="3.5546875" style="56" customWidth="1"/>
    <col min="12666" max="12667" width="8.88671875" style="56"/>
    <col min="12668" max="12668" width="48.5546875" style="56" customWidth="1"/>
    <col min="12669" max="12669" width="21.44140625" style="56" customWidth="1"/>
    <col min="12670" max="12670" width="1.44140625" style="56" customWidth="1"/>
    <col min="12671" max="12671" width="18.109375" style="56" customWidth="1"/>
    <col min="12672" max="12672" width="1.44140625" style="56" customWidth="1"/>
    <col min="12673" max="12673" width="0.88671875" style="56" customWidth="1"/>
    <col min="12674" max="12674" width="12.88671875" style="56" customWidth="1"/>
    <col min="12675" max="12675" width="1.5546875" style="56" customWidth="1"/>
    <col min="12676" max="12677" width="15.44140625" style="56" customWidth="1"/>
    <col min="12678" max="12678" width="2.44140625" style="56" customWidth="1"/>
    <col min="12679" max="12680" width="12.5546875" style="56" customWidth="1"/>
    <col min="12681" max="12681" width="19.88671875" style="56" customWidth="1"/>
    <col min="12682" max="12688" width="18.44140625" style="56" customWidth="1"/>
    <col min="12689" max="12689" width="23.88671875" style="56" bestFit="1" customWidth="1"/>
    <col min="12690" max="12691" width="8.88671875" style="56"/>
    <col min="12692" max="12692" width="19" style="56" bestFit="1" customWidth="1"/>
    <col min="12693" max="12694" width="19.88671875" style="56" bestFit="1" customWidth="1"/>
    <col min="12695" max="12695" width="11.44140625" style="56" customWidth="1"/>
    <col min="12696" max="12702" width="8.88671875" style="56"/>
    <col min="12703" max="12703" width="19" style="56" bestFit="1" customWidth="1"/>
    <col min="12704" max="12704" width="19.88671875" style="56" bestFit="1" customWidth="1"/>
    <col min="12705" max="12919" width="8.88671875" style="56"/>
    <col min="12920" max="12920" width="2.88671875" style="56" bestFit="1" customWidth="1"/>
    <col min="12921" max="12921" width="3.5546875" style="56" customWidth="1"/>
    <col min="12922" max="12923" width="8.88671875" style="56"/>
    <col min="12924" max="12924" width="48.5546875" style="56" customWidth="1"/>
    <col min="12925" max="12925" width="21.44140625" style="56" customWidth="1"/>
    <col min="12926" max="12926" width="1.44140625" style="56" customWidth="1"/>
    <col min="12927" max="12927" width="18.109375" style="56" customWidth="1"/>
    <col min="12928" max="12928" width="1.44140625" style="56" customWidth="1"/>
    <col min="12929" max="12929" width="0.88671875" style="56" customWidth="1"/>
    <col min="12930" max="12930" width="12.88671875" style="56" customWidth="1"/>
    <col min="12931" max="12931" width="1.5546875" style="56" customWidth="1"/>
    <col min="12932" max="12933" width="15.44140625" style="56" customWidth="1"/>
    <col min="12934" max="12934" width="2.44140625" style="56" customWidth="1"/>
    <col min="12935" max="12936" width="12.5546875" style="56" customWidth="1"/>
    <col min="12937" max="12937" width="19.88671875" style="56" customWidth="1"/>
    <col min="12938" max="12944" width="18.44140625" style="56" customWidth="1"/>
    <col min="12945" max="12945" width="23.88671875" style="56" bestFit="1" customWidth="1"/>
    <col min="12946" max="12947" width="8.88671875" style="56"/>
    <col min="12948" max="12948" width="19" style="56" bestFit="1" customWidth="1"/>
    <col min="12949" max="12950" width="19.88671875" style="56" bestFit="1" customWidth="1"/>
    <col min="12951" max="12951" width="11.44140625" style="56" customWidth="1"/>
    <col min="12952" max="12958" width="8.88671875" style="56"/>
    <col min="12959" max="12959" width="19" style="56" bestFit="1" customWidth="1"/>
    <col min="12960" max="12960" width="19.88671875" style="56" bestFit="1" customWidth="1"/>
    <col min="12961" max="13175" width="8.88671875" style="56"/>
    <col min="13176" max="13176" width="2.88671875" style="56" bestFit="1" customWidth="1"/>
    <col min="13177" max="13177" width="3.5546875" style="56" customWidth="1"/>
    <col min="13178" max="13179" width="8.88671875" style="56"/>
    <col min="13180" max="13180" width="48.5546875" style="56" customWidth="1"/>
    <col min="13181" max="13181" width="21.44140625" style="56" customWidth="1"/>
    <col min="13182" max="13182" width="1.44140625" style="56" customWidth="1"/>
    <col min="13183" max="13183" width="18.109375" style="56" customWidth="1"/>
    <col min="13184" max="13184" width="1.44140625" style="56" customWidth="1"/>
    <col min="13185" max="13185" width="0.88671875" style="56" customWidth="1"/>
    <col min="13186" max="13186" width="12.88671875" style="56" customWidth="1"/>
    <col min="13187" max="13187" width="1.5546875" style="56" customWidth="1"/>
    <col min="13188" max="13189" width="15.44140625" style="56" customWidth="1"/>
    <col min="13190" max="13190" width="2.44140625" style="56" customWidth="1"/>
    <col min="13191" max="13192" width="12.5546875" style="56" customWidth="1"/>
    <col min="13193" max="13193" width="19.88671875" style="56" customWidth="1"/>
    <col min="13194" max="13200" width="18.44140625" style="56" customWidth="1"/>
    <col min="13201" max="13201" width="23.88671875" style="56" bestFit="1" customWidth="1"/>
    <col min="13202" max="13203" width="8.88671875" style="56"/>
    <col min="13204" max="13204" width="19" style="56" bestFit="1" customWidth="1"/>
    <col min="13205" max="13206" width="19.88671875" style="56" bestFit="1" customWidth="1"/>
    <col min="13207" max="13207" width="11.44140625" style="56" customWidth="1"/>
    <col min="13208" max="13214" width="8.88671875" style="56"/>
    <col min="13215" max="13215" width="19" style="56" bestFit="1" customWidth="1"/>
    <col min="13216" max="13216" width="19.88671875" style="56" bestFit="1" customWidth="1"/>
    <col min="13217" max="13431" width="8.88671875" style="56"/>
    <col min="13432" max="13432" width="2.88671875" style="56" bestFit="1" customWidth="1"/>
    <col min="13433" max="13433" width="3.5546875" style="56" customWidth="1"/>
    <col min="13434" max="13435" width="8.88671875" style="56"/>
    <col min="13436" max="13436" width="48.5546875" style="56" customWidth="1"/>
    <col min="13437" max="13437" width="21.44140625" style="56" customWidth="1"/>
    <col min="13438" max="13438" width="1.44140625" style="56" customWidth="1"/>
    <col min="13439" max="13439" width="18.109375" style="56" customWidth="1"/>
    <col min="13440" max="13440" width="1.44140625" style="56" customWidth="1"/>
    <col min="13441" max="13441" width="0.88671875" style="56" customWidth="1"/>
    <col min="13442" max="13442" width="12.88671875" style="56" customWidth="1"/>
    <col min="13443" max="13443" width="1.5546875" style="56" customWidth="1"/>
    <col min="13444" max="13445" width="15.44140625" style="56" customWidth="1"/>
    <col min="13446" max="13446" width="2.44140625" style="56" customWidth="1"/>
    <col min="13447" max="13448" width="12.5546875" style="56" customWidth="1"/>
    <col min="13449" max="13449" width="19.88671875" style="56" customWidth="1"/>
    <col min="13450" max="13456" width="18.44140625" style="56" customWidth="1"/>
    <col min="13457" max="13457" width="23.88671875" style="56" bestFit="1" customWidth="1"/>
    <col min="13458" max="13459" width="8.88671875" style="56"/>
    <col min="13460" max="13460" width="19" style="56" bestFit="1" customWidth="1"/>
    <col min="13461" max="13462" width="19.88671875" style="56" bestFit="1" customWidth="1"/>
    <col min="13463" max="13463" width="11.44140625" style="56" customWidth="1"/>
    <col min="13464" max="13470" width="8.88671875" style="56"/>
    <col min="13471" max="13471" width="19" style="56" bestFit="1" customWidth="1"/>
    <col min="13472" max="13472" width="19.88671875" style="56" bestFit="1" customWidth="1"/>
    <col min="13473" max="13687" width="8.88671875" style="56"/>
    <col min="13688" max="13688" width="2.88671875" style="56" bestFit="1" customWidth="1"/>
    <col min="13689" max="13689" width="3.5546875" style="56" customWidth="1"/>
    <col min="13690" max="13691" width="8.88671875" style="56"/>
    <col min="13692" max="13692" width="48.5546875" style="56" customWidth="1"/>
    <col min="13693" max="13693" width="21.44140625" style="56" customWidth="1"/>
    <col min="13694" max="13694" width="1.44140625" style="56" customWidth="1"/>
    <col min="13695" max="13695" width="18.109375" style="56" customWidth="1"/>
    <col min="13696" max="13696" width="1.44140625" style="56" customWidth="1"/>
    <col min="13697" max="13697" width="0.88671875" style="56" customWidth="1"/>
    <col min="13698" max="13698" width="12.88671875" style="56" customWidth="1"/>
    <col min="13699" max="13699" width="1.5546875" style="56" customWidth="1"/>
    <col min="13700" max="13701" width="15.44140625" style="56" customWidth="1"/>
    <col min="13702" max="13702" width="2.44140625" style="56" customWidth="1"/>
    <col min="13703" max="13704" width="12.5546875" style="56" customWidth="1"/>
    <col min="13705" max="13705" width="19.88671875" style="56" customWidth="1"/>
    <col min="13706" max="13712" width="18.44140625" style="56" customWidth="1"/>
    <col min="13713" max="13713" width="23.88671875" style="56" bestFit="1" customWidth="1"/>
    <col min="13714" max="13715" width="8.88671875" style="56"/>
    <col min="13716" max="13716" width="19" style="56" bestFit="1" customWidth="1"/>
    <col min="13717" max="13718" width="19.88671875" style="56" bestFit="1" customWidth="1"/>
    <col min="13719" max="13719" width="11.44140625" style="56" customWidth="1"/>
    <col min="13720" max="13726" width="8.88671875" style="56"/>
    <col min="13727" max="13727" width="19" style="56" bestFit="1" customWidth="1"/>
    <col min="13728" max="13728" width="19.88671875" style="56" bestFit="1" customWidth="1"/>
    <col min="13729" max="13943" width="8.88671875" style="56"/>
    <col min="13944" max="13944" width="2.88671875" style="56" bestFit="1" customWidth="1"/>
    <col min="13945" max="13945" width="3.5546875" style="56" customWidth="1"/>
    <col min="13946" max="13947" width="8.88671875" style="56"/>
    <col min="13948" max="13948" width="48.5546875" style="56" customWidth="1"/>
    <col min="13949" max="13949" width="21.44140625" style="56" customWidth="1"/>
    <col min="13950" max="13950" width="1.44140625" style="56" customWidth="1"/>
    <col min="13951" max="13951" width="18.109375" style="56" customWidth="1"/>
    <col min="13952" max="13952" width="1.44140625" style="56" customWidth="1"/>
    <col min="13953" max="13953" width="0.88671875" style="56" customWidth="1"/>
    <col min="13954" max="13954" width="12.88671875" style="56" customWidth="1"/>
    <col min="13955" max="13955" width="1.5546875" style="56" customWidth="1"/>
    <col min="13956" max="13957" width="15.44140625" style="56" customWidth="1"/>
    <col min="13958" max="13958" width="2.44140625" style="56" customWidth="1"/>
    <col min="13959" max="13960" width="12.5546875" style="56" customWidth="1"/>
    <col min="13961" max="13961" width="19.88671875" style="56" customWidth="1"/>
    <col min="13962" max="13968" width="18.44140625" style="56" customWidth="1"/>
    <col min="13969" max="13969" width="23.88671875" style="56" bestFit="1" customWidth="1"/>
    <col min="13970" max="13971" width="8.88671875" style="56"/>
    <col min="13972" max="13972" width="19" style="56" bestFit="1" customWidth="1"/>
    <col min="13973" max="13974" width="19.88671875" style="56" bestFit="1" customWidth="1"/>
    <col min="13975" max="13975" width="11.44140625" style="56" customWidth="1"/>
    <col min="13976" max="13982" width="8.88671875" style="56"/>
    <col min="13983" max="13983" width="19" style="56" bestFit="1" customWidth="1"/>
    <col min="13984" max="13984" width="19.88671875" style="56" bestFit="1" customWidth="1"/>
    <col min="13985" max="14199" width="8.88671875" style="56"/>
    <col min="14200" max="14200" width="2.88671875" style="56" bestFit="1" customWidth="1"/>
    <col min="14201" max="14201" width="3.5546875" style="56" customWidth="1"/>
    <col min="14202" max="14203" width="8.88671875" style="56"/>
    <col min="14204" max="14204" width="48.5546875" style="56" customWidth="1"/>
    <col min="14205" max="14205" width="21.44140625" style="56" customWidth="1"/>
    <col min="14206" max="14206" width="1.44140625" style="56" customWidth="1"/>
    <col min="14207" max="14207" width="18.109375" style="56" customWidth="1"/>
    <col min="14208" max="14208" width="1.44140625" style="56" customWidth="1"/>
    <col min="14209" max="14209" width="0.88671875" style="56" customWidth="1"/>
    <col min="14210" max="14210" width="12.88671875" style="56" customWidth="1"/>
    <col min="14211" max="14211" width="1.5546875" style="56" customWidth="1"/>
    <col min="14212" max="14213" width="15.44140625" style="56" customWidth="1"/>
    <col min="14214" max="14214" width="2.44140625" style="56" customWidth="1"/>
    <col min="14215" max="14216" width="12.5546875" style="56" customWidth="1"/>
    <col min="14217" max="14217" width="19.88671875" style="56" customWidth="1"/>
    <col min="14218" max="14224" width="18.44140625" style="56" customWidth="1"/>
    <col min="14225" max="14225" width="23.88671875" style="56" bestFit="1" customWidth="1"/>
    <col min="14226" max="14227" width="8.88671875" style="56"/>
    <col min="14228" max="14228" width="19" style="56" bestFit="1" customWidth="1"/>
    <col min="14229" max="14230" width="19.88671875" style="56" bestFit="1" customWidth="1"/>
    <col min="14231" max="14231" width="11.44140625" style="56" customWidth="1"/>
    <col min="14232" max="14238" width="8.88671875" style="56"/>
    <col min="14239" max="14239" width="19" style="56" bestFit="1" customWidth="1"/>
    <col min="14240" max="14240" width="19.88671875" style="56" bestFit="1" customWidth="1"/>
    <col min="14241" max="14455" width="8.88671875" style="56"/>
    <col min="14456" max="14456" width="2.88671875" style="56" bestFit="1" customWidth="1"/>
    <col min="14457" max="14457" width="3.5546875" style="56" customWidth="1"/>
    <col min="14458" max="14459" width="8.88671875" style="56"/>
    <col min="14460" max="14460" width="48.5546875" style="56" customWidth="1"/>
    <col min="14461" max="14461" width="21.44140625" style="56" customWidth="1"/>
    <col min="14462" max="14462" width="1.44140625" style="56" customWidth="1"/>
    <col min="14463" max="14463" width="18.109375" style="56" customWidth="1"/>
    <col min="14464" max="14464" width="1.44140625" style="56" customWidth="1"/>
    <col min="14465" max="14465" width="0.88671875" style="56" customWidth="1"/>
    <col min="14466" max="14466" width="12.88671875" style="56" customWidth="1"/>
    <col min="14467" max="14467" width="1.5546875" style="56" customWidth="1"/>
    <col min="14468" max="14469" width="15.44140625" style="56" customWidth="1"/>
    <col min="14470" max="14470" width="2.44140625" style="56" customWidth="1"/>
    <col min="14471" max="14472" width="12.5546875" style="56" customWidth="1"/>
    <col min="14473" max="14473" width="19.88671875" style="56" customWidth="1"/>
    <col min="14474" max="14480" width="18.44140625" style="56" customWidth="1"/>
    <col min="14481" max="14481" width="23.88671875" style="56" bestFit="1" customWidth="1"/>
    <col min="14482" max="14483" width="8.88671875" style="56"/>
    <col min="14484" max="14484" width="19" style="56" bestFit="1" customWidth="1"/>
    <col min="14485" max="14486" width="19.88671875" style="56" bestFit="1" customWidth="1"/>
    <col min="14487" max="14487" width="11.44140625" style="56" customWidth="1"/>
    <col min="14488" max="14494" width="8.88671875" style="56"/>
    <col min="14495" max="14495" width="19" style="56" bestFit="1" customWidth="1"/>
    <col min="14496" max="14496" width="19.88671875" style="56" bestFit="1" customWidth="1"/>
    <col min="14497" max="14711" width="8.88671875" style="56"/>
    <col min="14712" max="14712" width="2.88671875" style="56" bestFit="1" customWidth="1"/>
    <col min="14713" max="14713" width="3.5546875" style="56" customWidth="1"/>
    <col min="14714" max="14715" width="8.88671875" style="56"/>
    <col min="14716" max="14716" width="48.5546875" style="56" customWidth="1"/>
    <col min="14717" max="14717" width="21.44140625" style="56" customWidth="1"/>
    <col min="14718" max="14718" width="1.44140625" style="56" customWidth="1"/>
    <col min="14719" max="14719" width="18.109375" style="56" customWidth="1"/>
    <col min="14720" max="14720" width="1.44140625" style="56" customWidth="1"/>
    <col min="14721" max="14721" width="0.88671875" style="56" customWidth="1"/>
    <col min="14722" max="14722" width="12.88671875" style="56" customWidth="1"/>
    <col min="14723" max="14723" width="1.5546875" style="56" customWidth="1"/>
    <col min="14724" max="14725" width="15.44140625" style="56" customWidth="1"/>
    <col min="14726" max="14726" width="2.44140625" style="56" customWidth="1"/>
    <col min="14727" max="14728" width="12.5546875" style="56" customWidth="1"/>
    <col min="14729" max="14729" width="19.88671875" style="56" customWidth="1"/>
    <col min="14730" max="14736" width="18.44140625" style="56" customWidth="1"/>
    <col min="14737" max="14737" width="23.88671875" style="56" bestFit="1" customWidth="1"/>
    <col min="14738" max="14739" width="8.88671875" style="56"/>
    <col min="14740" max="14740" width="19" style="56" bestFit="1" customWidth="1"/>
    <col min="14741" max="14742" width="19.88671875" style="56" bestFit="1" customWidth="1"/>
    <col min="14743" max="14743" width="11.44140625" style="56" customWidth="1"/>
    <col min="14744" max="14750" width="8.88671875" style="56"/>
    <col min="14751" max="14751" width="19" style="56" bestFit="1" customWidth="1"/>
    <col min="14752" max="14752" width="19.88671875" style="56" bestFit="1" customWidth="1"/>
    <col min="14753" max="14967" width="8.88671875" style="56"/>
    <col min="14968" max="14968" width="2.88671875" style="56" bestFit="1" customWidth="1"/>
    <col min="14969" max="14969" width="3.5546875" style="56" customWidth="1"/>
    <col min="14970" max="14971" width="8.88671875" style="56"/>
    <col min="14972" max="14972" width="48.5546875" style="56" customWidth="1"/>
    <col min="14973" max="14973" width="21.44140625" style="56" customWidth="1"/>
    <col min="14974" max="14974" width="1.44140625" style="56" customWidth="1"/>
    <col min="14975" max="14975" width="18.109375" style="56" customWidth="1"/>
    <col min="14976" max="14976" width="1.44140625" style="56" customWidth="1"/>
    <col min="14977" max="14977" width="0.88671875" style="56" customWidth="1"/>
    <col min="14978" max="14978" width="12.88671875" style="56" customWidth="1"/>
    <col min="14979" max="14979" width="1.5546875" style="56" customWidth="1"/>
    <col min="14980" max="14981" width="15.44140625" style="56" customWidth="1"/>
    <col min="14982" max="14982" width="2.44140625" style="56" customWidth="1"/>
    <col min="14983" max="14984" width="12.5546875" style="56" customWidth="1"/>
    <col min="14985" max="14985" width="19.88671875" style="56" customWidth="1"/>
    <col min="14986" max="14992" width="18.44140625" style="56" customWidth="1"/>
    <col min="14993" max="14993" width="23.88671875" style="56" bestFit="1" customWidth="1"/>
    <col min="14994" max="14995" width="8.88671875" style="56"/>
    <col min="14996" max="14996" width="19" style="56" bestFit="1" customWidth="1"/>
    <col min="14997" max="14998" width="19.88671875" style="56" bestFit="1" customWidth="1"/>
    <col min="14999" max="14999" width="11.44140625" style="56" customWidth="1"/>
    <col min="15000" max="15006" width="8.88671875" style="56"/>
    <col min="15007" max="15007" width="19" style="56" bestFit="1" customWidth="1"/>
    <col min="15008" max="15008" width="19.88671875" style="56" bestFit="1" customWidth="1"/>
    <col min="15009" max="15223" width="8.88671875" style="56"/>
    <col min="15224" max="15224" width="2.88671875" style="56" bestFit="1" customWidth="1"/>
    <col min="15225" max="15225" width="3.5546875" style="56" customWidth="1"/>
    <col min="15226" max="15227" width="8.88671875" style="56"/>
    <col min="15228" max="15228" width="48.5546875" style="56" customWidth="1"/>
    <col min="15229" max="15229" width="21.44140625" style="56" customWidth="1"/>
    <col min="15230" max="15230" width="1.44140625" style="56" customWidth="1"/>
    <col min="15231" max="15231" width="18.109375" style="56" customWidth="1"/>
    <col min="15232" max="15232" width="1.44140625" style="56" customWidth="1"/>
    <col min="15233" max="15233" width="0.88671875" style="56" customWidth="1"/>
    <col min="15234" max="15234" width="12.88671875" style="56" customWidth="1"/>
    <col min="15235" max="15235" width="1.5546875" style="56" customWidth="1"/>
    <col min="15236" max="15237" width="15.44140625" style="56" customWidth="1"/>
    <col min="15238" max="15238" width="2.44140625" style="56" customWidth="1"/>
    <col min="15239" max="15240" width="12.5546875" style="56" customWidth="1"/>
    <col min="15241" max="15241" width="19.88671875" style="56" customWidth="1"/>
    <col min="15242" max="15248" width="18.44140625" style="56" customWidth="1"/>
    <col min="15249" max="15249" width="23.88671875" style="56" bestFit="1" customWidth="1"/>
    <col min="15250" max="15251" width="8.88671875" style="56"/>
    <col min="15252" max="15252" width="19" style="56" bestFit="1" customWidth="1"/>
    <col min="15253" max="15254" width="19.88671875" style="56" bestFit="1" customWidth="1"/>
    <col min="15255" max="15255" width="11.44140625" style="56" customWidth="1"/>
    <col min="15256" max="15262" width="8.88671875" style="56"/>
    <col min="15263" max="15263" width="19" style="56" bestFit="1" customWidth="1"/>
    <col min="15264" max="15264" width="19.88671875" style="56" bestFit="1" customWidth="1"/>
    <col min="15265" max="15479" width="8.88671875" style="56"/>
    <col min="15480" max="15480" width="2.88671875" style="56" bestFit="1" customWidth="1"/>
    <col min="15481" max="15481" width="3.5546875" style="56" customWidth="1"/>
    <col min="15482" max="15483" width="8.88671875" style="56"/>
    <col min="15484" max="15484" width="48.5546875" style="56" customWidth="1"/>
    <col min="15485" max="15485" width="21.44140625" style="56" customWidth="1"/>
    <col min="15486" max="15486" width="1.44140625" style="56" customWidth="1"/>
    <col min="15487" max="15487" width="18.109375" style="56" customWidth="1"/>
    <col min="15488" max="15488" width="1.44140625" style="56" customWidth="1"/>
    <col min="15489" max="15489" width="0.88671875" style="56" customWidth="1"/>
    <col min="15490" max="15490" width="12.88671875" style="56" customWidth="1"/>
    <col min="15491" max="15491" width="1.5546875" style="56" customWidth="1"/>
    <col min="15492" max="15493" width="15.44140625" style="56" customWidth="1"/>
    <col min="15494" max="15494" width="2.44140625" style="56" customWidth="1"/>
    <col min="15495" max="15496" width="12.5546875" style="56" customWidth="1"/>
    <col min="15497" max="15497" width="19.88671875" style="56" customWidth="1"/>
    <col min="15498" max="15504" width="18.44140625" style="56" customWidth="1"/>
    <col min="15505" max="15505" width="23.88671875" style="56" bestFit="1" customWidth="1"/>
    <col min="15506" max="15507" width="8.88671875" style="56"/>
    <col min="15508" max="15508" width="19" style="56" bestFit="1" customWidth="1"/>
    <col min="15509" max="15510" width="19.88671875" style="56" bestFit="1" customWidth="1"/>
    <col min="15511" max="15511" width="11.44140625" style="56" customWidth="1"/>
    <col min="15512" max="15518" width="8.88671875" style="56"/>
    <col min="15519" max="15519" width="19" style="56" bestFit="1" customWidth="1"/>
    <col min="15520" max="15520" width="19.88671875" style="56" bestFit="1" customWidth="1"/>
    <col min="15521" max="15735" width="8.88671875" style="56"/>
    <col min="15736" max="15736" width="2.88671875" style="56" bestFit="1" customWidth="1"/>
    <col min="15737" max="15737" width="3.5546875" style="56" customWidth="1"/>
    <col min="15738" max="15739" width="8.88671875" style="56"/>
    <col min="15740" max="15740" width="48.5546875" style="56" customWidth="1"/>
    <col min="15741" max="15741" width="21.44140625" style="56" customWidth="1"/>
    <col min="15742" max="15742" width="1.44140625" style="56" customWidth="1"/>
    <col min="15743" max="15743" width="18.109375" style="56" customWidth="1"/>
    <col min="15744" max="15744" width="1.44140625" style="56" customWidth="1"/>
    <col min="15745" max="15745" width="0.88671875" style="56" customWidth="1"/>
    <col min="15746" max="15746" width="12.88671875" style="56" customWidth="1"/>
    <col min="15747" max="15747" width="1.5546875" style="56" customWidth="1"/>
    <col min="15748" max="15749" width="15.44140625" style="56" customWidth="1"/>
    <col min="15750" max="15750" width="2.44140625" style="56" customWidth="1"/>
    <col min="15751" max="15752" width="12.5546875" style="56" customWidth="1"/>
    <col min="15753" max="15753" width="19.88671875" style="56" customWidth="1"/>
    <col min="15754" max="15760" width="18.44140625" style="56" customWidth="1"/>
    <col min="15761" max="15761" width="23.88671875" style="56" bestFit="1" customWidth="1"/>
    <col min="15762" max="15763" width="8.88671875" style="56"/>
    <col min="15764" max="15764" width="19" style="56" bestFit="1" customWidth="1"/>
    <col min="15765" max="15766" width="19.88671875" style="56" bestFit="1" customWidth="1"/>
    <col min="15767" max="15767" width="11.44140625" style="56" customWidth="1"/>
    <col min="15768" max="15774" width="8.88671875" style="56"/>
    <col min="15775" max="15775" width="19" style="56" bestFit="1" customWidth="1"/>
    <col min="15776" max="15776" width="19.88671875" style="56" bestFit="1" customWidth="1"/>
    <col min="15777" max="15991" width="8.88671875" style="56"/>
    <col min="15992" max="15992" width="2.88671875" style="56" bestFit="1" customWidth="1"/>
    <col min="15993" max="15993" width="3.5546875" style="56" customWidth="1"/>
    <col min="15994" max="15995" width="8.88671875" style="56"/>
    <col min="15996" max="15996" width="48.5546875" style="56" customWidth="1"/>
    <col min="15997" max="15997" width="21.44140625" style="56" customWidth="1"/>
    <col min="15998" max="15998" width="1.44140625" style="56" customWidth="1"/>
    <col min="15999" max="15999" width="18.109375" style="56" customWidth="1"/>
    <col min="16000" max="16000" width="1.44140625" style="56" customWidth="1"/>
    <col min="16001" max="16001" width="0.88671875" style="56" customWidth="1"/>
    <col min="16002" max="16002" width="12.88671875" style="56" customWidth="1"/>
    <col min="16003" max="16003" width="1.5546875" style="56" customWidth="1"/>
    <col min="16004" max="16005" width="15.44140625" style="56" customWidth="1"/>
    <col min="16006" max="16006" width="2.44140625" style="56" customWidth="1"/>
    <col min="16007" max="16008" width="12.5546875" style="56" customWidth="1"/>
    <col min="16009" max="16009" width="19.88671875" style="56" customWidth="1"/>
    <col min="16010" max="16016" width="18.44140625" style="56" customWidth="1"/>
    <col min="16017" max="16017" width="23.88671875" style="56" bestFit="1" customWidth="1"/>
    <col min="16018" max="16019" width="8.88671875" style="56"/>
    <col min="16020" max="16020" width="19" style="56" bestFit="1" customWidth="1"/>
    <col min="16021" max="16022" width="19.88671875" style="56" bestFit="1" customWidth="1"/>
    <col min="16023" max="16023" width="11.44140625" style="56" customWidth="1"/>
    <col min="16024" max="16030" width="8.88671875" style="56"/>
    <col min="16031" max="16031" width="19" style="56" bestFit="1" customWidth="1"/>
    <col min="16032" max="16032" width="19.88671875" style="56" bestFit="1" customWidth="1"/>
    <col min="16033" max="16384" width="8.88671875" style="56"/>
  </cols>
  <sheetData>
    <row r="1" spans="2:25" ht="24.75" customHeight="1">
      <c r="B1" s="55"/>
    </row>
    <row r="2" spans="2:25">
      <c r="B2" s="58"/>
    </row>
    <row r="4" spans="2:25" ht="6.75" customHeight="1" thickBot="1">
      <c r="B4" s="59"/>
    </row>
    <row r="5" spans="2:25" ht="18.75" customHeight="1">
      <c r="C5" s="66" t="s">
        <v>5</v>
      </c>
      <c r="D5" s="67"/>
      <c r="E5" s="88">
        <v>2023</v>
      </c>
      <c r="G5" s="88">
        <v>2022</v>
      </c>
      <c r="I5" s="179" t="s">
        <v>7</v>
      </c>
      <c r="K5" s="88">
        <v>2023</v>
      </c>
      <c r="M5" s="88">
        <v>2022</v>
      </c>
      <c r="O5" s="179" t="s">
        <v>7</v>
      </c>
      <c r="P5" s="67"/>
    </row>
    <row r="6" spans="2:25" ht="18.600000000000001" thickBot="1">
      <c r="C6" s="68" t="s">
        <v>6</v>
      </c>
      <c r="D6" s="67"/>
      <c r="E6" s="92" t="s">
        <v>83</v>
      </c>
      <c r="G6" s="92" t="s">
        <v>83</v>
      </c>
      <c r="I6" s="180" t="s">
        <v>8</v>
      </c>
      <c r="K6" s="92" t="s">
        <v>84</v>
      </c>
      <c r="M6" s="92" t="s">
        <v>84</v>
      </c>
      <c r="O6" s="180" t="s">
        <v>8</v>
      </c>
      <c r="P6" s="67"/>
    </row>
    <row r="7" spans="2:25" ht="9" customHeight="1">
      <c r="C7" s="67"/>
      <c r="D7" s="67"/>
      <c r="E7" s="56"/>
      <c r="F7" s="67"/>
      <c r="G7" s="56"/>
      <c r="H7" s="67"/>
      <c r="I7" s="69"/>
      <c r="K7" s="56"/>
      <c r="L7" s="67"/>
      <c r="M7" s="56"/>
      <c r="N7" s="67"/>
      <c r="O7" s="69"/>
      <c r="P7" s="67"/>
      <c r="Q7" s="65"/>
      <c r="R7" s="65"/>
      <c r="S7" s="65"/>
      <c r="T7" s="65"/>
      <c r="U7" s="65"/>
      <c r="V7" s="65"/>
      <c r="W7" s="65"/>
      <c r="X7" s="65"/>
      <c r="Y7" s="65"/>
    </row>
    <row r="8" spans="2:25">
      <c r="C8" s="70" t="s">
        <v>22</v>
      </c>
      <c r="D8" s="71"/>
      <c r="E8" s="97">
        <f>E10+E11</f>
        <v>631454465.67055202</v>
      </c>
      <c r="F8" s="98"/>
      <c r="G8" s="97">
        <f>G10+G11</f>
        <v>401482856.97500002</v>
      </c>
      <c r="H8" s="98"/>
      <c r="I8" s="110">
        <f>(E8/G8-1)*100</f>
        <v>57.280554997612796</v>
      </c>
      <c r="K8" s="97">
        <f>K10+K11</f>
        <v>811111425</v>
      </c>
      <c r="L8" s="98"/>
      <c r="M8" s="97">
        <f>M10+M11</f>
        <v>763152479</v>
      </c>
      <c r="N8" s="98"/>
      <c r="O8" s="110">
        <f>(K8/M8-1)*100</f>
        <v>6.2843202793291253</v>
      </c>
      <c r="P8" s="98"/>
      <c r="Q8" s="65"/>
      <c r="R8" s="65"/>
      <c r="S8" s="65"/>
      <c r="T8" s="65"/>
      <c r="U8" s="65"/>
      <c r="V8" s="65"/>
      <c r="W8" s="65"/>
      <c r="X8" s="65"/>
      <c r="Y8" s="65"/>
    </row>
    <row r="9" spans="2:25" ht="5.25" customHeight="1">
      <c r="C9" s="67"/>
      <c r="D9" s="67"/>
      <c r="E9" s="99"/>
      <c r="F9" s="99"/>
      <c r="G9" s="99"/>
      <c r="H9" s="99"/>
      <c r="I9" s="111"/>
      <c r="K9" s="99"/>
      <c r="L9" s="99"/>
      <c r="M9" s="99"/>
      <c r="N9" s="99"/>
      <c r="O9" s="111"/>
      <c r="P9" s="99"/>
      <c r="Q9" s="65"/>
      <c r="R9" s="65"/>
      <c r="S9" s="65"/>
      <c r="T9" s="65"/>
      <c r="U9" s="65"/>
      <c r="V9" s="65"/>
      <c r="W9" s="65"/>
      <c r="X9" s="65"/>
      <c r="Y9" s="65"/>
    </row>
    <row r="10" spans="2:25">
      <c r="C10" s="73" t="s">
        <v>10</v>
      </c>
      <c r="D10" s="74"/>
      <c r="E10" s="100">
        <v>281769270</v>
      </c>
      <c r="F10" s="101"/>
      <c r="G10" s="100">
        <v>150384009</v>
      </c>
      <c r="H10" s="101"/>
      <c r="I10" s="112">
        <f t="shared" ref="I10:I17" si="0">(E10/G10-1)*100</f>
        <v>87.366510491152027</v>
      </c>
      <c r="K10" s="100">
        <v>353976251</v>
      </c>
      <c r="L10" s="101"/>
      <c r="M10" s="100">
        <v>282141118</v>
      </c>
      <c r="N10" s="101"/>
      <c r="O10" s="112">
        <f t="shared" ref="O10:O17" si="1">(K10/M10-1)*100</f>
        <v>25.460710409462539</v>
      </c>
      <c r="P10" s="101"/>
      <c r="Q10" s="65"/>
      <c r="R10" s="65"/>
      <c r="S10" s="65"/>
      <c r="T10" s="65"/>
      <c r="U10" s="65"/>
      <c r="V10" s="65"/>
      <c r="W10" s="65"/>
      <c r="X10" s="65"/>
      <c r="Y10" s="65"/>
    </row>
    <row r="11" spans="2:25">
      <c r="C11" s="73" t="s">
        <v>11</v>
      </c>
      <c r="D11" s="74"/>
      <c r="E11" s="100">
        <f>SUM(E12:E17)</f>
        <v>349685195.67055196</v>
      </c>
      <c r="F11" s="101"/>
      <c r="G11" s="100">
        <f>SUM(G12:G17)</f>
        <v>251098847.97499999</v>
      </c>
      <c r="H11" s="101"/>
      <c r="I11" s="112">
        <f t="shared" si="0"/>
        <v>39.261967344974622</v>
      </c>
      <c r="K11" s="100">
        <f>SUM(K12:K17)</f>
        <v>457135174</v>
      </c>
      <c r="L11" s="101"/>
      <c r="M11" s="100">
        <f>SUM(M12:M17)</f>
        <v>481011361</v>
      </c>
      <c r="N11" s="101"/>
      <c r="O11" s="112">
        <f t="shared" si="1"/>
        <v>-4.9637469997304233</v>
      </c>
      <c r="P11" s="101"/>
      <c r="Q11" s="65"/>
      <c r="R11" s="65"/>
      <c r="S11" s="65"/>
      <c r="T11" s="65"/>
      <c r="U11" s="65"/>
      <c r="V11" s="65"/>
      <c r="W11" s="65"/>
      <c r="X11" s="65"/>
      <c r="Y11" s="65"/>
    </row>
    <row r="12" spans="2:25">
      <c r="C12" s="76" t="s">
        <v>12</v>
      </c>
      <c r="D12" s="77"/>
      <c r="E12" s="103">
        <v>44611627.702815443</v>
      </c>
      <c r="F12" s="98"/>
      <c r="G12" s="103">
        <v>32520244</v>
      </c>
      <c r="H12" s="98"/>
      <c r="I12" s="113">
        <f t="shared" si="0"/>
        <v>37.181097727358512</v>
      </c>
      <c r="K12" s="103">
        <v>50005099</v>
      </c>
      <c r="L12" s="98"/>
      <c r="M12" s="103">
        <v>57246889</v>
      </c>
      <c r="N12" s="98"/>
      <c r="O12" s="113">
        <f t="shared" si="1"/>
        <v>-12.650102261452146</v>
      </c>
      <c r="P12" s="98"/>
      <c r="Q12" s="65"/>
      <c r="R12" s="65"/>
      <c r="S12" s="65"/>
      <c r="T12" s="65"/>
      <c r="U12" s="65"/>
      <c r="V12" s="65"/>
      <c r="W12" s="65"/>
      <c r="X12" s="65"/>
      <c r="Y12" s="65"/>
    </row>
    <row r="13" spans="2:25">
      <c r="C13" s="80" t="s">
        <v>17</v>
      </c>
      <c r="D13" s="67"/>
      <c r="E13" s="103">
        <v>35055227.226099998</v>
      </c>
      <c r="F13" s="98"/>
      <c r="G13" s="103">
        <v>21590968</v>
      </c>
      <c r="H13" s="98"/>
      <c r="I13" s="113">
        <f t="shared" si="0"/>
        <v>62.360609427516152</v>
      </c>
      <c r="K13" s="103">
        <v>42407581</v>
      </c>
      <c r="L13" s="98"/>
      <c r="M13" s="103">
        <v>39735325</v>
      </c>
      <c r="N13" s="98"/>
      <c r="O13" s="113">
        <f t="shared" si="1"/>
        <v>6.7251394068124526</v>
      </c>
      <c r="P13" s="98"/>
      <c r="Q13" s="65"/>
      <c r="R13" s="65"/>
      <c r="S13" s="65"/>
      <c r="T13" s="65"/>
      <c r="U13" s="65"/>
      <c r="V13" s="65"/>
      <c r="W13" s="65"/>
      <c r="X13" s="65"/>
      <c r="Y13" s="65"/>
    </row>
    <row r="14" spans="2:25">
      <c r="C14" s="96" t="s">
        <v>21</v>
      </c>
      <c r="D14" s="67"/>
      <c r="E14" s="103">
        <v>40531259.502697453</v>
      </c>
      <c r="F14" s="98"/>
      <c r="G14" s="103">
        <v>18924970</v>
      </c>
      <c r="H14" s="98"/>
      <c r="I14" s="113">
        <f t="shared" si="0"/>
        <v>114.16815721608779</v>
      </c>
      <c r="K14" s="103">
        <v>49539239</v>
      </c>
      <c r="L14" s="98"/>
      <c r="M14" s="103">
        <v>35374263</v>
      </c>
      <c r="N14" s="98"/>
      <c r="O14" s="113">
        <f t="shared" si="1"/>
        <v>40.043169238607177</v>
      </c>
      <c r="P14" s="98"/>
      <c r="Q14" s="65"/>
      <c r="R14" s="65"/>
      <c r="S14" s="65"/>
      <c r="T14" s="65"/>
      <c r="U14" s="65"/>
      <c r="V14" s="65"/>
      <c r="W14" s="65"/>
      <c r="X14" s="65"/>
      <c r="Y14" s="65"/>
    </row>
    <row r="15" spans="2:25">
      <c r="C15" s="80" t="s">
        <v>13</v>
      </c>
      <c r="D15" s="67"/>
      <c r="E15" s="103">
        <v>158302655.98997</v>
      </c>
      <c r="F15" s="98"/>
      <c r="G15" s="103">
        <v>140515678</v>
      </c>
      <c r="H15" s="98"/>
      <c r="I15" s="113">
        <f t="shared" si="0"/>
        <v>12.658358300751328</v>
      </c>
      <c r="K15" s="103">
        <v>216742975</v>
      </c>
      <c r="L15" s="98"/>
      <c r="M15" s="103">
        <v>270737142</v>
      </c>
      <c r="N15" s="98"/>
      <c r="O15" s="113">
        <f t="shared" si="1"/>
        <v>-19.943391069704063</v>
      </c>
      <c r="P15" s="98"/>
      <c r="Q15" s="65"/>
      <c r="R15" s="65"/>
      <c r="S15" s="65"/>
      <c r="T15" s="65"/>
      <c r="U15" s="65"/>
      <c r="V15" s="65"/>
      <c r="W15" s="65"/>
      <c r="X15" s="65"/>
      <c r="Y15" s="65"/>
    </row>
    <row r="16" spans="2:25">
      <c r="C16" s="80" t="s">
        <v>18</v>
      </c>
      <c r="D16" s="67"/>
      <c r="E16" s="103">
        <v>34782640.282009043</v>
      </c>
      <c r="F16" s="98"/>
      <c r="G16" s="103">
        <v>17280346</v>
      </c>
      <c r="H16" s="98"/>
      <c r="I16" s="113">
        <f t="shared" si="0"/>
        <v>101.28439721061744</v>
      </c>
      <c r="K16" s="103">
        <v>42990050</v>
      </c>
      <c r="L16" s="98"/>
      <c r="M16" s="103">
        <v>32714681</v>
      </c>
      <c r="N16" s="98"/>
      <c r="O16" s="113">
        <f t="shared" si="1"/>
        <v>31.409045376294522</v>
      </c>
      <c r="P16" s="98"/>
      <c r="Q16" s="65"/>
      <c r="R16" s="65"/>
      <c r="S16" s="65"/>
      <c r="T16" s="65"/>
      <c r="U16" s="65"/>
      <c r="V16" s="65"/>
      <c r="W16" s="65"/>
      <c r="X16" s="65"/>
      <c r="Y16" s="65"/>
    </row>
    <row r="17" spans="3:25">
      <c r="C17" s="80" t="s">
        <v>14</v>
      </c>
      <c r="D17" s="67"/>
      <c r="E17" s="103">
        <v>36401784.966959998</v>
      </c>
      <c r="F17" s="98"/>
      <c r="G17" s="103">
        <v>20266641.975000001</v>
      </c>
      <c r="H17" s="98"/>
      <c r="I17" s="113">
        <f t="shared" si="0"/>
        <v>79.614289391718501</v>
      </c>
      <c r="K17" s="103">
        <v>55450230</v>
      </c>
      <c r="L17" s="98"/>
      <c r="M17" s="103">
        <v>45203061</v>
      </c>
      <c r="N17" s="98"/>
      <c r="O17" s="113">
        <f t="shared" si="1"/>
        <v>22.669192690291485</v>
      </c>
      <c r="P17" s="98"/>
      <c r="Q17" s="65"/>
      <c r="R17" s="65"/>
      <c r="S17" s="65"/>
      <c r="T17" s="65"/>
      <c r="U17" s="65"/>
      <c r="V17" s="65"/>
      <c r="W17" s="65"/>
      <c r="X17" s="65"/>
      <c r="Y17" s="65"/>
    </row>
    <row r="18" spans="3:25" ht="0.9" customHeight="1">
      <c r="C18" s="73" t="s">
        <v>15</v>
      </c>
      <c r="D18" s="74"/>
      <c r="E18" s="100"/>
      <c r="F18" s="101"/>
      <c r="G18" s="100"/>
      <c r="H18" s="101"/>
      <c r="I18" s="112"/>
      <c r="K18" s="100"/>
      <c r="L18" s="101"/>
      <c r="M18" s="100"/>
      <c r="N18" s="101"/>
      <c r="O18" s="112"/>
      <c r="P18" s="101"/>
      <c r="Q18" s="65"/>
      <c r="R18" s="65"/>
      <c r="S18" s="65"/>
      <c r="T18" s="65"/>
      <c r="U18" s="65"/>
      <c r="V18" s="65"/>
      <c r="W18" s="65"/>
      <c r="X18" s="65"/>
      <c r="Y18" s="65"/>
    </row>
    <row r="19" spans="3:25" ht="9" customHeight="1">
      <c r="C19" s="67"/>
      <c r="D19" s="67"/>
      <c r="E19" s="104"/>
      <c r="F19" s="104"/>
      <c r="G19" s="104"/>
      <c r="H19" s="104"/>
      <c r="I19" s="114"/>
      <c r="K19" s="104"/>
      <c r="L19" s="104"/>
      <c r="M19" s="104"/>
      <c r="N19" s="104"/>
      <c r="O19" s="114"/>
      <c r="P19" s="104"/>
      <c r="Q19" s="65"/>
      <c r="R19" s="65"/>
      <c r="S19" s="65"/>
      <c r="T19" s="65"/>
      <c r="U19" s="65"/>
      <c r="V19" s="65"/>
      <c r="W19" s="65"/>
      <c r="X19" s="65"/>
      <c r="Y19" s="65"/>
    </row>
    <row r="20" spans="3:25">
      <c r="C20" s="70" t="s">
        <v>85</v>
      </c>
      <c r="D20" s="71"/>
      <c r="E20" s="97">
        <f>E22+E23</f>
        <v>138918233.74369776</v>
      </c>
      <c r="F20" s="98"/>
      <c r="G20" s="97">
        <f>G22+G23</f>
        <v>113014261.91786122</v>
      </c>
      <c r="H20" s="98"/>
      <c r="I20" s="110">
        <f>(E20/G20-1)*100</f>
        <v>22.920975977937672</v>
      </c>
      <c r="K20" s="97">
        <f>K22+K23</f>
        <v>169832192.34905273</v>
      </c>
      <c r="L20" s="98"/>
      <c r="M20" s="97">
        <f>M22+M23</f>
        <v>208043863.54002064</v>
      </c>
      <c r="N20" s="98"/>
      <c r="O20" s="110">
        <f>(K20/M20-1)*100</f>
        <v>-18.367122461950093</v>
      </c>
      <c r="P20" s="98"/>
      <c r="Q20" s="65"/>
      <c r="R20" s="65"/>
      <c r="S20" s="65"/>
      <c r="T20" s="65"/>
      <c r="U20" s="65"/>
      <c r="V20" s="65"/>
      <c r="W20" s="65"/>
      <c r="X20" s="65"/>
      <c r="Y20" s="65"/>
    </row>
    <row r="21" spans="3:25" ht="5.25" customHeight="1">
      <c r="C21" s="67"/>
      <c r="D21" s="67"/>
      <c r="E21" s="99"/>
      <c r="F21" s="99"/>
      <c r="G21" s="99"/>
      <c r="H21" s="99"/>
      <c r="I21" s="111"/>
      <c r="K21" s="99"/>
      <c r="L21" s="99"/>
      <c r="M21" s="99"/>
      <c r="N21" s="99"/>
      <c r="O21" s="111"/>
      <c r="P21" s="99"/>
      <c r="Q21" s="65"/>
      <c r="R21" s="65"/>
      <c r="S21" s="65"/>
      <c r="T21" s="65"/>
      <c r="U21" s="65"/>
      <c r="V21" s="65"/>
      <c r="W21" s="65"/>
      <c r="X21" s="65"/>
      <c r="Y21" s="65"/>
    </row>
    <row r="22" spans="3:25">
      <c r="C22" s="73" t="s">
        <v>10</v>
      </c>
      <c r="D22" s="74"/>
      <c r="E22" s="100">
        <v>89953204</v>
      </c>
      <c r="F22" s="101"/>
      <c r="G22" s="100">
        <v>81473173</v>
      </c>
      <c r="H22" s="101"/>
      <c r="I22" s="112">
        <f t="shared" ref="I22:I29" si="2">(E22/G22-1)*100</f>
        <v>10.408372090773987</v>
      </c>
      <c r="J22" s="60"/>
      <c r="K22" s="100">
        <v>111689337</v>
      </c>
      <c r="L22" s="101"/>
      <c r="M22" s="100">
        <v>151553802</v>
      </c>
      <c r="N22" s="101"/>
      <c r="O22" s="112">
        <f t="shared" ref="O22:O29" si="3">(K22/M22-1)*100</f>
        <v>-26.303836970055027</v>
      </c>
      <c r="P22" s="101"/>
      <c r="Q22" s="65"/>
      <c r="R22" s="65"/>
      <c r="S22" s="65"/>
      <c r="T22" s="65"/>
      <c r="U22" s="65"/>
      <c r="V22" s="65"/>
      <c r="W22" s="65"/>
      <c r="X22" s="65"/>
      <c r="Y22" s="65"/>
    </row>
    <row r="23" spans="3:25">
      <c r="C23" s="73" t="s">
        <v>11</v>
      </c>
      <c r="D23" s="74"/>
      <c r="E23" s="105">
        <f>SUM(E24:E29)</f>
        <v>48965029.743697777</v>
      </c>
      <c r="F23" s="101"/>
      <c r="G23" s="105">
        <f>SUM(G24:G29)</f>
        <v>31541088.917861223</v>
      </c>
      <c r="H23" s="101"/>
      <c r="I23" s="115">
        <f t="shared" si="2"/>
        <v>55.24203958592453</v>
      </c>
      <c r="J23" s="60"/>
      <c r="K23" s="105">
        <f>SUM(K24:K29)</f>
        <v>58142855.349052712</v>
      </c>
      <c r="L23" s="101"/>
      <c r="M23" s="105">
        <f>SUM(M24:M29)</f>
        <v>56490061.54002063</v>
      </c>
      <c r="N23" s="101"/>
      <c r="O23" s="115">
        <f t="shared" si="3"/>
        <v>2.9258134333260521</v>
      </c>
      <c r="P23" s="101"/>
      <c r="Q23" s="65"/>
      <c r="R23" s="65"/>
      <c r="S23" s="65"/>
      <c r="T23" s="65"/>
      <c r="U23" s="65"/>
      <c r="V23" s="65"/>
      <c r="W23" s="65"/>
      <c r="X23" s="65"/>
      <c r="Y23" s="65"/>
    </row>
    <row r="24" spans="3:25">
      <c r="C24" s="76" t="s">
        <v>12</v>
      </c>
      <c r="D24" s="77"/>
      <c r="E24" s="106">
        <v>6686834.2709991541</v>
      </c>
      <c r="F24" s="98"/>
      <c r="G24" s="106">
        <v>5193332.1123427171</v>
      </c>
      <c r="H24" s="98"/>
      <c r="I24" s="116">
        <f t="shared" si="2"/>
        <v>28.758071433693022</v>
      </c>
      <c r="J24" s="61"/>
      <c r="K24" s="106">
        <v>5861428.7379999999</v>
      </c>
      <c r="L24" s="98"/>
      <c r="M24" s="106">
        <v>7504018.5590025699</v>
      </c>
      <c r="N24" s="98"/>
      <c r="O24" s="116">
        <f t="shared" si="3"/>
        <v>-21.889469063638643</v>
      </c>
      <c r="P24" s="98"/>
      <c r="Q24" s="65"/>
      <c r="R24" s="65"/>
      <c r="S24" s="65"/>
      <c r="T24" s="65"/>
      <c r="U24" s="65"/>
      <c r="V24" s="65"/>
      <c r="W24" s="65"/>
      <c r="X24" s="65"/>
      <c r="Y24" s="65"/>
    </row>
    <row r="25" spans="3:25">
      <c r="C25" s="80" t="s">
        <v>17</v>
      </c>
      <c r="D25" s="67"/>
      <c r="E25" s="107">
        <v>6956024.9822426122</v>
      </c>
      <c r="F25" s="98"/>
      <c r="G25" s="107">
        <v>3016425.5778746051</v>
      </c>
      <c r="H25" s="98"/>
      <c r="I25" s="117">
        <f t="shared" si="2"/>
        <v>130.60489319759307</v>
      </c>
      <c r="J25" s="61"/>
      <c r="K25" s="107">
        <v>7520186.9740405101</v>
      </c>
      <c r="L25" s="98"/>
      <c r="M25" s="107">
        <v>3861144.6641211649</v>
      </c>
      <c r="N25" s="98"/>
      <c r="O25" s="117">
        <f t="shared" si="3"/>
        <v>94.765739909208492</v>
      </c>
      <c r="P25" s="98"/>
      <c r="Q25" s="65"/>
      <c r="R25" s="65"/>
      <c r="S25" s="65"/>
      <c r="T25" s="65"/>
      <c r="U25" s="65"/>
      <c r="V25" s="65"/>
      <c r="W25" s="65"/>
      <c r="X25" s="65"/>
      <c r="Y25" s="65"/>
    </row>
    <row r="26" spans="3:25">
      <c r="C26" s="96" t="s">
        <v>21</v>
      </c>
      <c r="D26" s="67"/>
      <c r="E26" s="107">
        <v>2998053.554123647</v>
      </c>
      <c r="F26" s="98"/>
      <c r="G26" s="107">
        <v>1379172.0067499999</v>
      </c>
      <c r="H26" s="98"/>
      <c r="I26" s="117">
        <f t="shared" si="2"/>
        <v>117.38068489285243</v>
      </c>
      <c r="J26" s="61"/>
      <c r="K26" s="107">
        <v>-272001.38797753397</v>
      </c>
      <c r="L26" s="98"/>
      <c r="M26" s="107">
        <v>-40793.766104994051</v>
      </c>
      <c r="N26" s="98"/>
      <c r="O26" s="117">
        <f>-(K26/M26-1)*100</f>
        <v>-566.77194568764037</v>
      </c>
      <c r="P26" s="98"/>
      <c r="Q26" s="65"/>
      <c r="R26" s="65"/>
      <c r="S26" s="65"/>
      <c r="T26" s="65"/>
      <c r="U26" s="65"/>
      <c r="V26" s="65"/>
      <c r="W26" s="65"/>
      <c r="X26" s="65"/>
      <c r="Y26" s="65"/>
    </row>
    <row r="27" spans="3:25">
      <c r="C27" s="80" t="s">
        <v>13</v>
      </c>
      <c r="D27" s="67"/>
      <c r="E27" s="107">
        <v>27350117.627369311</v>
      </c>
      <c r="F27" s="98"/>
      <c r="G27" s="107">
        <v>19480579.06168</v>
      </c>
      <c r="H27" s="98"/>
      <c r="I27" s="117">
        <f t="shared" si="2"/>
        <v>40.396841083483913</v>
      </c>
      <c r="J27" s="61"/>
      <c r="K27" s="107">
        <v>31351063.404057227</v>
      </c>
      <c r="L27" s="98"/>
      <c r="M27" s="107">
        <v>36300183.933539391</v>
      </c>
      <c r="N27" s="98"/>
      <c r="O27" s="117">
        <f t="shared" si="3"/>
        <v>-13.633871769199068</v>
      </c>
      <c r="P27" s="98"/>
      <c r="Q27" s="65"/>
      <c r="R27" s="65"/>
      <c r="S27" s="65"/>
      <c r="T27" s="65"/>
      <c r="U27" s="65"/>
      <c r="V27" s="65"/>
      <c r="W27" s="65"/>
      <c r="X27" s="65"/>
      <c r="Y27" s="65"/>
    </row>
    <row r="28" spans="3:25">
      <c r="C28" s="80" t="s">
        <v>18</v>
      </c>
      <c r="D28" s="67"/>
      <c r="E28" s="107">
        <v>3284888.98460529</v>
      </c>
      <c r="F28" s="98"/>
      <c r="G28" s="107">
        <v>844596.44085061783</v>
      </c>
      <c r="H28" s="98"/>
      <c r="I28" s="113">
        <f t="shared" si="2"/>
        <v>288.93000558905766</v>
      </c>
      <c r="J28" s="61"/>
      <c r="K28" s="107">
        <v>3276429.332932502</v>
      </c>
      <c r="L28" s="98"/>
      <c r="M28" s="107">
        <v>1517288.8220805309</v>
      </c>
      <c r="N28" s="98"/>
      <c r="O28" s="113">
        <f t="shared" si="3"/>
        <v>115.93972652087486</v>
      </c>
      <c r="P28" s="98"/>
      <c r="Q28" s="65"/>
      <c r="R28" s="65"/>
      <c r="S28" s="65"/>
      <c r="T28" s="65"/>
      <c r="U28" s="65"/>
      <c r="V28" s="65"/>
      <c r="W28" s="65"/>
      <c r="X28" s="65"/>
      <c r="Y28" s="65"/>
    </row>
    <row r="29" spans="3:25" ht="18" customHeight="1">
      <c r="C29" s="83" t="s">
        <v>14</v>
      </c>
      <c r="D29" s="84"/>
      <c r="E29" s="108">
        <v>1689110.3243577615</v>
      </c>
      <c r="F29" s="98"/>
      <c r="G29" s="108">
        <v>1626983.7183632813</v>
      </c>
      <c r="H29" s="98"/>
      <c r="I29" s="118">
        <f t="shared" si="2"/>
        <v>3.818514303079712</v>
      </c>
      <c r="J29" s="61"/>
      <c r="K29" s="108">
        <v>10405748.288000001</v>
      </c>
      <c r="L29" s="98"/>
      <c r="M29" s="108">
        <v>7348219.3273819676</v>
      </c>
      <c r="N29" s="98"/>
      <c r="O29" s="118">
        <f t="shared" si="3"/>
        <v>41.609114050592353</v>
      </c>
      <c r="P29" s="98"/>
      <c r="Q29" s="65"/>
      <c r="R29" s="65"/>
      <c r="S29" s="65"/>
      <c r="T29" s="65"/>
      <c r="U29" s="65"/>
      <c r="V29" s="65"/>
      <c r="W29" s="65"/>
      <c r="X29" s="65"/>
      <c r="Y29" s="65"/>
    </row>
    <row r="30" spans="3:25" ht="9" customHeight="1">
      <c r="C30" s="67"/>
      <c r="D30" s="67"/>
      <c r="E30" s="104"/>
      <c r="F30" s="104"/>
      <c r="G30" s="104"/>
      <c r="H30" s="104"/>
      <c r="I30" s="114"/>
      <c r="K30" s="104"/>
      <c r="L30" s="104"/>
      <c r="M30" s="104"/>
      <c r="N30" s="104"/>
      <c r="O30" s="114"/>
      <c r="P30" s="104"/>
      <c r="Q30" s="65"/>
      <c r="R30" s="65"/>
      <c r="S30" s="65"/>
      <c r="T30" s="65"/>
      <c r="U30" s="65"/>
      <c r="V30" s="65"/>
      <c r="W30" s="65"/>
      <c r="X30" s="65"/>
      <c r="Y30" s="65"/>
    </row>
    <row r="31" spans="3:25">
      <c r="C31" s="70" t="s">
        <v>89</v>
      </c>
      <c r="D31" s="85"/>
      <c r="E31" s="97">
        <f>E33+E34</f>
        <v>96375832.958335012</v>
      </c>
      <c r="F31" s="98"/>
      <c r="G31" s="97">
        <f>G33+G34</f>
        <v>79876447.75980854</v>
      </c>
      <c r="H31" s="98"/>
      <c r="I31" s="110">
        <f>(E31/G31-1)*100</f>
        <v>20.65613289181405</v>
      </c>
      <c r="K31" s="97">
        <f>K33+K34</f>
        <v>45729620</v>
      </c>
      <c r="L31" s="98"/>
      <c r="M31" s="97">
        <f>M33+M34</f>
        <v>89329321</v>
      </c>
      <c r="N31" s="98"/>
      <c r="O31" s="110">
        <f>(K31/M31-1)*100</f>
        <v>-48.807827611272224</v>
      </c>
      <c r="P31" s="98"/>
      <c r="Q31" s="65"/>
      <c r="R31" s="65"/>
      <c r="S31" s="65"/>
      <c r="T31" s="65"/>
      <c r="U31" s="65"/>
      <c r="V31" s="65"/>
      <c r="W31" s="65"/>
      <c r="X31" s="65"/>
      <c r="Y31" s="65"/>
    </row>
    <row r="32" spans="3:25" ht="5.25" customHeight="1">
      <c r="C32" s="67"/>
      <c r="D32" s="67"/>
      <c r="E32" s="99"/>
      <c r="F32" s="99"/>
      <c r="G32" s="99"/>
      <c r="H32" s="99"/>
      <c r="I32" s="111"/>
      <c r="K32" s="99"/>
      <c r="L32" s="99"/>
      <c r="M32" s="99"/>
      <c r="N32" s="99"/>
      <c r="O32" s="111"/>
      <c r="P32" s="99"/>
      <c r="Q32" s="65"/>
      <c r="R32" s="65"/>
      <c r="S32" s="65"/>
      <c r="T32" s="65"/>
      <c r="U32" s="65"/>
      <c r="V32" s="65"/>
      <c r="W32" s="65"/>
      <c r="X32" s="65"/>
      <c r="Y32" s="65"/>
    </row>
    <row r="33" spans="2:25">
      <c r="B33" s="62"/>
      <c r="C33" s="73" t="s">
        <v>10</v>
      </c>
      <c r="D33" s="74"/>
      <c r="E33" s="100">
        <v>64672234.999999985</v>
      </c>
      <c r="F33" s="101"/>
      <c r="G33" s="100">
        <v>60057681</v>
      </c>
      <c r="H33" s="101"/>
      <c r="I33" s="112">
        <f t="shared" ref="I33:I40" si="4">(E33/G33-1)*100</f>
        <v>7.6835367652640318</v>
      </c>
      <c r="K33" s="100">
        <v>3898867</v>
      </c>
      <c r="L33" s="101"/>
      <c r="M33" s="100">
        <v>33281395</v>
      </c>
      <c r="N33" s="101"/>
      <c r="O33" s="112">
        <f t="shared" ref="O33:O40" si="5">(K33/M33-1)*100</f>
        <v>-88.285145499459986</v>
      </c>
      <c r="P33" s="101"/>
      <c r="Q33" s="65"/>
      <c r="R33" s="65"/>
      <c r="S33" s="65"/>
      <c r="T33" s="65"/>
      <c r="U33" s="65"/>
      <c r="V33" s="65"/>
      <c r="W33" s="65"/>
      <c r="X33" s="65"/>
      <c r="Y33" s="65"/>
    </row>
    <row r="34" spans="2:25">
      <c r="B34" s="62"/>
      <c r="C34" s="73" t="s">
        <v>11</v>
      </c>
      <c r="D34" s="74"/>
      <c r="E34" s="105">
        <f>SUM(E35:E40)</f>
        <v>31703597.958335027</v>
      </c>
      <c r="F34" s="101"/>
      <c r="G34" s="105">
        <f>SUM(G35:G40)</f>
        <v>19818766.759808544</v>
      </c>
      <c r="H34" s="101"/>
      <c r="I34" s="119">
        <f t="shared" si="4"/>
        <v>59.967561768920554</v>
      </c>
      <c r="K34" s="105">
        <f>SUM(K35:K40)</f>
        <v>41830753</v>
      </c>
      <c r="L34" s="105"/>
      <c r="M34" s="105">
        <f>SUM(M35:M40)</f>
        <v>56047926</v>
      </c>
      <c r="N34" s="101"/>
      <c r="O34" s="119">
        <f t="shared" si="5"/>
        <v>-25.36610007656661</v>
      </c>
      <c r="P34" s="101"/>
      <c r="Q34" s="65"/>
      <c r="R34" s="65"/>
      <c r="S34" s="65"/>
      <c r="T34" s="65"/>
      <c r="U34" s="65"/>
      <c r="V34" s="65"/>
      <c r="W34" s="65"/>
      <c r="X34" s="65"/>
      <c r="Y34" s="65"/>
    </row>
    <row r="35" spans="2:25">
      <c r="B35" s="62"/>
      <c r="C35" s="76" t="s">
        <v>12</v>
      </c>
      <c r="D35" s="77"/>
      <c r="E35" s="102">
        <v>3335420.6268612496</v>
      </c>
      <c r="F35" s="98"/>
      <c r="G35" s="102">
        <v>3321745.2509015962</v>
      </c>
      <c r="H35" s="98"/>
      <c r="I35" s="120">
        <f t="shared" si="4"/>
        <v>0.41169249676631381</v>
      </c>
      <c r="K35" s="102">
        <v>4367064</v>
      </c>
      <c r="L35" s="98"/>
      <c r="M35" s="102">
        <v>4996160</v>
      </c>
      <c r="N35" s="98"/>
      <c r="O35" s="120">
        <f t="shared" si="5"/>
        <v>-12.591590341382187</v>
      </c>
      <c r="P35" s="98"/>
      <c r="Q35" s="65"/>
      <c r="R35" s="65"/>
      <c r="S35" s="65"/>
      <c r="T35" s="65"/>
      <c r="U35" s="65"/>
      <c r="V35" s="65"/>
      <c r="W35" s="65"/>
      <c r="X35" s="65"/>
      <c r="Y35" s="65"/>
    </row>
    <row r="36" spans="2:25">
      <c r="B36" s="62"/>
      <c r="C36" s="80" t="s">
        <v>17</v>
      </c>
      <c r="D36" s="67"/>
      <c r="E36" s="103">
        <v>5184261.895616848</v>
      </c>
      <c r="F36" s="98"/>
      <c r="G36" s="103">
        <v>1736107.0112022455</v>
      </c>
      <c r="H36" s="98"/>
      <c r="I36" s="113">
        <f t="shared" si="4"/>
        <v>198.61419037912717</v>
      </c>
      <c r="K36" s="103">
        <v>5380073</v>
      </c>
      <c r="L36" s="98"/>
      <c r="M36" s="103">
        <v>5924820</v>
      </c>
      <c r="N36" s="98"/>
      <c r="O36" s="113">
        <f t="shared" si="5"/>
        <v>-9.1943215152527795</v>
      </c>
      <c r="P36" s="98"/>
      <c r="Q36" s="65"/>
      <c r="R36" s="65"/>
      <c r="S36" s="65"/>
      <c r="T36" s="65"/>
      <c r="U36" s="65"/>
      <c r="V36" s="65"/>
      <c r="W36" s="65"/>
      <c r="X36" s="65"/>
      <c r="Y36" s="65"/>
    </row>
    <row r="37" spans="2:25">
      <c r="B37" s="62"/>
      <c r="C37" s="96" t="s">
        <v>21</v>
      </c>
      <c r="D37" s="67"/>
      <c r="E37" s="103">
        <v>296504.36026002158</v>
      </c>
      <c r="F37" s="98"/>
      <c r="G37" s="103">
        <v>438790.0313728</v>
      </c>
      <c r="H37" s="98"/>
      <c r="I37" s="121">
        <f t="shared" si="4"/>
        <v>-32.42682397948353</v>
      </c>
      <c r="K37" s="103">
        <v>167838</v>
      </c>
      <c r="L37" s="98"/>
      <c r="M37" s="103">
        <v>276842</v>
      </c>
      <c r="N37" s="98"/>
      <c r="O37" s="121">
        <f t="shared" si="5"/>
        <v>-39.374083412199013</v>
      </c>
      <c r="P37" s="98"/>
      <c r="Q37" s="65"/>
      <c r="R37" s="65"/>
      <c r="S37" s="65"/>
      <c r="T37" s="65"/>
      <c r="U37" s="65"/>
      <c r="V37" s="65"/>
      <c r="W37" s="65"/>
      <c r="X37" s="65"/>
      <c r="Y37" s="65"/>
    </row>
    <row r="38" spans="2:25">
      <c r="B38" s="62"/>
      <c r="C38" s="80" t="s">
        <v>13</v>
      </c>
      <c r="D38" s="67"/>
      <c r="E38" s="103">
        <v>16753255.236640969</v>
      </c>
      <c r="F38" s="98"/>
      <c r="G38" s="103">
        <v>11022904.433403827</v>
      </c>
      <c r="H38" s="98"/>
      <c r="I38" s="113">
        <f t="shared" si="4"/>
        <v>51.985852166801671</v>
      </c>
      <c r="K38" s="103">
        <v>21521789</v>
      </c>
      <c r="L38" s="98"/>
      <c r="M38" s="103">
        <v>35985320</v>
      </c>
      <c r="N38" s="98"/>
      <c r="O38" s="113">
        <f t="shared" si="5"/>
        <v>-40.192864757073167</v>
      </c>
      <c r="P38" s="98"/>
      <c r="Q38" s="65"/>
      <c r="R38" s="65"/>
      <c r="S38" s="65"/>
      <c r="T38" s="65"/>
      <c r="U38" s="65"/>
      <c r="V38" s="65"/>
      <c r="W38" s="65"/>
      <c r="X38" s="65"/>
      <c r="Y38" s="65"/>
    </row>
    <row r="39" spans="2:25">
      <c r="B39" s="62"/>
      <c r="C39" s="80" t="s">
        <v>18</v>
      </c>
      <c r="D39" s="67"/>
      <c r="E39" s="103">
        <v>3129531.4035910601</v>
      </c>
      <c r="F39" s="98"/>
      <c r="G39" s="103">
        <v>989111.87478037574</v>
      </c>
      <c r="H39" s="98"/>
      <c r="I39" s="113">
        <f t="shared" si="4"/>
        <v>216.39812273873943</v>
      </c>
      <c r="K39" s="103">
        <v>-947702</v>
      </c>
      <c r="L39" s="98"/>
      <c r="M39" s="103">
        <v>-1755710</v>
      </c>
      <c r="N39" s="98"/>
      <c r="O39" s="113">
        <f>-(K39/M39-1)*100</f>
        <v>46.02172340534598</v>
      </c>
      <c r="P39" s="98"/>
      <c r="Q39" s="65"/>
      <c r="R39" s="65"/>
      <c r="S39" s="65"/>
      <c r="T39" s="65"/>
      <c r="U39" s="65"/>
      <c r="V39" s="65"/>
      <c r="W39" s="65"/>
      <c r="X39" s="65"/>
      <c r="Y39" s="65"/>
    </row>
    <row r="40" spans="2:25">
      <c r="B40" s="62"/>
      <c r="C40" s="83" t="s">
        <v>14</v>
      </c>
      <c r="D40" s="84"/>
      <c r="E40" s="109">
        <v>3004624.4353648778</v>
      </c>
      <c r="F40" s="98"/>
      <c r="G40" s="109">
        <v>2310108.1581476992</v>
      </c>
      <c r="H40" s="98"/>
      <c r="I40" s="118">
        <f t="shared" si="4"/>
        <v>30.064232047648296</v>
      </c>
      <c r="K40" s="109">
        <v>11341691</v>
      </c>
      <c r="L40" s="98"/>
      <c r="M40" s="109">
        <v>10620494</v>
      </c>
      <c r="N40" s="98"/>
      <c r="O40" s="118">
        <f t="shared" si="5"/>
        <v>6.7906163310294199</v>
      </c>
      <c r="P40" s="98"/>
      <c r="Q40" s="65"/>
      <c r="R40" s="65"/>
      <c r="S40" s="65"/>
      <c r="T40" s="65"/>
      <c r="U40" s="65"/>
      <c r="V40" s="65"/>
      <c r="W40" s="65"/>
      <c r="X40" s="65"/>
      <c r="Y40" s="65"/>
    </row>
    <row r="42" spans="2:25">
      <c r="C42" s="56" t="s">
        <v>100</v>
      </c>
    </row>
    <row r="44" spans="2:25">
      <c r="C44" s="56" t="s">
        <v>86</v>
      </c>
    </row>
    <row r="45" spans="2:25">
      <c r="C45" s="56" t="s">
        <v>90</v>
      </c>
    </row>
    <row r="273" spans="9:15">
      <c r="I273" s="56"/>
      <c r="O273" s="56"/>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7"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5" man="1"/>
  </rowBreaks>
  <ignoredErrors>
    <ignoredError sqref="O26 O3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AE276"/>
  <sheetViews>
    <sheetView showGridLines="0" view="pageBreakPreview" zoomScale="70" zoomScaleNormal="100" zoomScaleSheetLayoutView="70" workbookViewId="0">
      <pane xSplit="4" ySplit="7" topLeftCell="E8" activePane="bottomRight" state="frozen"/>
      <selection activeCell="M28" sqref="M28"/>
      <selection pane="topRight" activeCell="M28" sqref="M28"/>
      <selection pane="bottomLeft" activeCell="M28" sqref="M28"/>
      <selection pane="bottomRight" activeCell="C42" sqref="C42"/>
    </sheetView>
  </sheetViews>
  <sheetFormatPr defaultRowHeight="17.399999999999999"/>
  <cols>
    <col min="1" max="1" width="3" style="43" bestFit="1" customWidth="1"/>
    <col min="2" max="2" width="1.6640625" style="43" customWidth="1"/>
    <col min="3" max="3" width="63.33203125" style="43" bestFit="1" customWidth="1"/>
    <col min="4" max="4" width="1.44140625" style="43" customWidth="1"/>
    <col min="5" max="5" width="1.5546875" style="43" customWidth="1"/>
    <col min="6" max="6" width="20" style="43" bestFit="1" customWidth="1"/>
    <col min="7" max="7" width="1.5546875" style="43" customWidth="1"/>
    <col min="8" max="8" width="20" style="43" bestFit="1" customWidth="1"/>
    <col min="9" max="9" width="1.21875" style="43" customWidth="1"/>
    <col min="10" max="10" width="12.88671875" style="44" customWidth="1"/>
    <col min="11" max="11" width="1.5546875" style="43" customWidth="1"/>
    <col min="12" max="12" width="20" style="43" bestFit="1" customWidth="1"/>
    <col min="13" max="13" width="1.5546875" style="43" customWidth="1"/>
    <col min="14" max="14" width="20" style="43" bestFit="1" customWidth="1"/>
    <col min="15" max="15" width="1.44140625" style="43" customWidth="1"/>
    <col min="16" max="16" width="12.88671875" style="44" customWidth="1"/>
    <col min="17" max="17" width="1.5546875" style="43" customWidth="1"/>
    <col min="18" max="18" width="8.88671875" style="43"/>
    <col min="19" max="23" width="3.33203125" style="90" bestFit="1" customWidth="1"/>
    <col min="24" max="24" width="12.88671875" style="90" bestFit="1" customWidth="1"/>
    <col min="25" max="25" width="3.33203125" style="90" bestFit="1" customWidth="1"/>
    <col min="26" max="26" width="4" style="90" bestFit="1" customWidth="1"/>
    <col min="27" max="29" width="3.33203125" style="90" bestFit="1" customWidth="1"/>
    <col min="30" max="30" width="12.88671875" style="90" bestFit="1" customWidth="1"/>
    <col min="31" max="31" width="8.88671875" style="90"/>
    <col min="32" max="65" width="8.88671875" style="43"/>
    <col min="66" max="66" width="2.88671875" style="43" bestFit="1" customWidth="1"/>
    <col min="67" max="67" width="3.5546875" style="43" customWidth="1"/>
    <col min="68" max="69" width="8.88671875" style="43"/>
    <col min="70" max="70" width="48.5546875" style="43" customWidth="1"/>
    <col min="71" max="71" width="21.44140625" style="43" customWidth="1"/>
    <col min="72" max="72" width="1.44140625" style="43" customWidth="1"/>
    <col min="73" max="73" width="18.109375" style="43" customWidth="1"/>
    <col min="74" max="74" width="1.44140625" style="43" customWidth="1"/>
    <col min="75" max="75" width="0.88671875" style="43" customWidth="1"/>
    <col min="76" max="76" width="12.88671875" style="43" customWidth="1"/>
    <col min="77" max="77" width="1.5546875" style="43" customWidth="1"/>
    <col min="78" max="79" width="15.44140625" style="43" customWidth="1"/>
    <col min="80" max="80" width="2.44140625" style="43" customWidth="1"/>
    <col min="81" max="82" width="12.5546875" style="43" customWidth="1"/>
    <col min="83" max="83" width="19.88671875" style="43" customWidth="1"/>
    <col min="84" max="90" width="18.44140625" style="43" customWidth="1"/>
    <col min="91" max="91" width="23.88671875" style="43" bestFit="1" customWidth="1"/>
    <col min="92" max="93" width="8.88671875" style="43"/>
    <col min="94" max="94" width="19" style="43" bestFit="1" customWidth="1"/>
    <col min="95" max="96" width="19.88671875" style="43" bestFit="1" customWidth="1"/>
    <col min="97" max="97" width="11.44140625" style="43" customWidth="1"/>
    <col min="98" max="104" width="8.88671875" style="43"/>
    <col min="105" max="105" width="19" style="43" bestFit="1" customWidth="1"/>
    <col min="106" max="106" width="19.88671875" style="43" bestFit="1" customWidth="1"/>
    <col min="107" max="321" width="8.88671875" style="43"/>
    <col min="322" max="322" width="2.88671875" style="43" bestFit="1" customWidth="1"/>
    <col min="323" max="323" width="3.5546875" style="43" customWidth="1"/>
    <col min="324" max="325" width="8.88671875" style="43"/>
    <col min="326" max="326" width="48.5546875" style="43" customWidth="1"/>
    <col min="327" max="327" width="21.44140625" style="43" customWidth="1"/>
    <col min="328" max="328" width="1.44140625" style="43" customWidth="1"/>
    <col min="329" max="329" width="18.109375" style="43" customWidth="1"/>
    <col min="330" max="330" width="1.44140625" style="43" customWidth="1"/>
    <col min="331" max="331" width="0.88671875" style="43" customWidth="1"/>
    <col min="332" max="332" width="12.88671875" style="43" customWidth="1"/>
    <col min="333" max="333" width="1.5546875" style="43" customWidth="1"/>
    <col min="334" max="335" width="15.44140625" style="43" customWidth="1"/>
    <col min="336" max="336" width="2.44140625" style="43" customWidth="1"/>
    <col min="337" max="338" width="12.5546875" style="43" customWidth="1"/>
    <col min="339" max="339" width="19.88671875" style="43" customWidth="1"/>
    <col min="340" max="346" width="18.44140625" style="43" customWidth="1"/>
    <col min="347" max="347" width="23.88671875" style="43" bestFit="1" customWidth="1"/>
    <col min="348" max="349" width="8.88671875" style="43"/>
    <col min="350" max="350" width="19" style="43" bestFit="1" customWidth="1"/>
    <col min="351" max="352" width="19.88671875" style="43" bestFit="1" customWidth="1"/>
    <col min="353" max="353" width="11.44140625" style="43" customWidth="1"/>
    <col min="354" max="360" width="8.88671875" style="43"/>
    <col min="361" max="361" width="19" style="43" bestFit="1" customWidth="1"/>
    <col min="362" max="362" width="19.88671875" style="43" bestFit="1" customWidth="1"/>
    <col min="363" max="577" width="8.88671875" style="43"/>
    <col min="578" max="578" width="2.88671875" style="43" bestFit="1" customWidth="1"/>
    <col min="579" max="579" width="3.5546875" style="43" customWidth="1"/>
    <col min="580" max="581" width="8.88671875" style="43"/>
    <col min="582" max="582" width="48.5546875" style="43" customWidth="1"/>
    <col min="583" max="583" width="21.44140625" style="43" customWidth="1"/>
    <col min="584" max="584" width="1.44140625" style="43" customWidth="1"/>
    <col min="585" max="585" width="18.109375" style="43" customWidth="1"/>
    <col min="586" max="586" width="1.44140625" style="43" customWidth="1"/>
    <col min="587" max="587" width="0.88671875" style="43" customWidth="1"/>
    <col min="588" max="588" width="12.88671875" style="43" customWidth="1"/>
    <col min="589" max="589" width="1.5546875" style="43" customWidth="1"/>
    <col min="590" max="591" width="15.44140625" style="43" customWidth="1"/>
    <col min="592" max="592" width="2.44140625" style="43" customWidth="1"/>
    <col min="593" max="594" width="12.5546875" style="43" customWidth="1"/>
    <col min="595" max="595" width="19.88671875" style="43" customWidth="1"/>
    <col min="596" max="602" width="18.44140625" style="43" customWidth="1"/>
    <col min="603" max="603" width="23.88671875" style="43" bestFit="1" customWidth="1"/>
    <col min="604" max="605" width="8.88671875" style="43"/>
    <col min="606" max="606" width="19" style="43" bestFit="1" customWidth="1"/>
    <col min="607" max="608" width="19.88671875" style="43" bestFit="1" customWidth="1"/>
    <col min="609" max="609" width="11.44140625" style="43" customWidth="1"/>
    <col min="610" max="616" width="8.88671875" style="43"/>
    <col min="617" max="617" width="19" style="43" bestFit="1" customWidth="1"/>
    <col min="618" max="618" width="19.88671875" style="43" bestFit="1" customWidth="1"/>
    <col min="619" max="833" width="8.88671875" style="43"/>
    <col min="834" max="834" width="2.88671875" style="43" bestFit="1" customWidth="1"/>
    <col min="835" max="835" width="3.5546875" style="43" customWidth="1"/>
    <col min="836" max="837" width="8.88671875" style="43"/>
    <col min="838" max="838" width="48.5546875" style="43" customWidth="1"/>
    <col min="839" max="839" width="21.44140625" style="43" customWidth="1"/>
    <col min="840" max="840" width="1.44140625" style="43" customWidth="1"/>
    <col min="841" max="841" width="18.109375" style="43" customWidth="1"/>
    <col min="842" max="842" width="1.44140625" style="43" customWidth="1"/>
    <col min="843" max="843" width="0.88671875" style="43" customWidth="1"/>
    <col min="844" max="844" width="12.88671875" style="43" customWidth="1"/>
    <col min="845" max="845" width="1.5546875" style="43" customWidth="1"/>
    <col min="846" max="847" width="15.44140625" style="43" customWidth="1"/>
    <col min="848" max="848" width="2.44140625" style="43" customWidth="1"/>
    <col min="849" max="850" width="12.5546875" style="43" customWidth="1"/>
    <col min="851" max="851" width="19.88671875" style="43" customWidth="1"/>
    <col min="852" max="858" width="18.44140625" style="43" customWidth="1"/>
    <col min="859" max="859" width="23.88671875" style="43" bestFit="1" customWidth="1"/>
    <col min="860" max="861" width="8.88671875" style="43"/>
    <col min="862" max="862" width="19" style="43" bestFit="1" customWidth="1"/>
    <col min="863" max="864" width="19.88671875" style="43" bestFit="1" customWidth="1"/>
    <col min="865" max="865" width="11.44140625" style="43" customWidth="1"/>
    <col min="866" max="872" width="8.88671875" style="43"/>
    <col min="873" max="873" width="19" style="43" bestFit="1" customWidth="1"/>
    <col min="874" max="874" width="19.88671875" style="43" bestFit="1" customWidth="1"/>
    <col min="875" max="1089" width="8.88671875" style="43"/>
    <col min="1090" max="1090" width="2.88671875" style="43" bestFit="1" customWidth="1"/>
    <col min="1091" max="1091" width="3.5546875" style="43" customWidth="1"/>
    <col min="1092" max="1093" width="8.88671875" style="43"/>
    <col min="1094" max="1094" width="48.5546875" style="43" customWidth="1"/>
    <col min="1095" max="1095" width="21.44140625" style="43" customWidth="1"/>
    <col min="1096" max="1096" width="1.44140625" style="43" customWidth="1"/>
    <col min="1097" max="1097" width="18.109375" style="43" customWidth="1"/>
    <col min="1098" max="1098" width="1.44140625" style="43" customWidth="1"/>
    <col min="1099" max="1099" width="0.88671875" style="43" customWidth="1"/>
    <col min="1100" max="1100" width="12.88671875" style="43" customWidth="1"/>
    <col min="1101" max="1101" width="1.5546875" style="43" customWidth="1"/>
    <col min="1102" max="1103" width="15.44140625" style="43" customWidth="1"/>
    <col min="1104" max="1104" width="2.44140625" style="43" customWidth="1"/>
    <col min="1105" max="1106" width="12.5546875" style="43" customWidth="1"/>
    <col min="1107" max="1107" width="19.88671875" style="43" customWidth="1"/>
    <col min="1108" max="1114" width="18.44140625" style="43" customWidth="1"/>
    <col min="1115" max="1115" width="23.88671875" style="43" bestFit="1" customWidth="1"/>
    <col min="1116" max="1117" width="8.88671875" style="43"/>
    <col min="1118" max="1118" width="19" style="43" bestFit="1" customWidth="1"/>
    <col min="1119" max="1120" width="19.88671875" style="43" bestFit="1" customWidth="1"/>
    <col min="1121" max="1121" width="11.44140625" style="43" customWidth="1"/>
    <col min="1122" max="1128" width="8.88671875" style="43"/>
    <col min="1129" max="1129" width="19" style="43" bestFit="1" customWidth="1"/>
    <col min="1130" max="1130" width="19.88671875" style="43" bestFit="1" customWidth="1"/>
    <col min="1131" max="1345" width="8.88671875" style="43"/>
    <col min="1346" max="1346" width="2.88671875" style="43" bestFit="1" customWidth="1"/>
    <col min="1347" max="1347" width="3.5546875" style="43" customWidth="1"/>
    <col min="1348" max="1349" width="8.88671875" style="43"/>
    <col min="1350" max="1350" width="48.5546875" style="43" customWidth="1"/>
    <col min="1351" max="1351" width="21.44140625" style="43" customWidth="1"/>
    <col min="1352" max="1352" width="1.44140625" style="43" customWidth="1"/>
    <col min="1353" max="1353" width="18.109375" style="43" customWidth="1"/>
    <col min="1354" max="1354" width="1.44140625" style="43" customWidth="1"/>
    <col min="1355" max="1355" width="0.88671875" style="43" customWidth="1"/>
    <col min="1356" max="1356" width="12.88671875" style="43" customWidth="1"/>
    <col min="1357" max="1357" width="1.5546875" style="43" customWidth="1"/>
    <col min="1358" max="1359" width="15.44140625" style="43" customWidth="1"/>
    <col min="1360" max="1360" width="2.44140625" style="43" customWidth="1"/>
    <col min="1361" max="1362" width="12.5546875" style="43" customWidth="1"/>
    <col min="1363" max="1363" width="19.88671875" style="43" customWidth="1"/>
    <col min="1364" max="1370" width="18.44140625" style="43" customWidth="1"/>
    <col min="1371" max="1371" width="23.88671875" style="43" bestFit="1" customWidth="1"/>
    <col min="1372" max="1373" width="8.88671875" style="43"/>
    <col min="1374" max="1374" width="19" style="43" bestFit="1" customWidth="1"/>
    <col min="1375" max="1376" width="19.88671875" style="43" bestFit="1" customWidth="1"/>
    <col min="1377" max="1377" width="11.44140625" style="43" customWidth="1"/>
    <col min="1378" max="1384" width="8.88671875" style="43"/>
    <col min="1385" max="1385" width="19" style="43" bestFit="1" customWidth="1"/>
    <col min="1386" max="1386" width="19.88671875" style="43" bestFit="1" customWidth="1"/>
    <col min="1387" max="1601" width="8.88671875" style="43"/>
    <col min="1602" max="1602" width="2.88671875" style="43" bestFit="1" customWidth="1"/>
    <col min="1603" max="1603" width="3.5546875" style="43" customWidth="1"/>
    <col min="1604" max="1605" width="8.88671875" style="43"/>
    <col min="1606" max="1606" width="48.5546875" style="43" customWidth="1"/>
    <col min="1607" max="1607" width="21.44140625" style="43" customWidth="1"/>
    <col min="1608" max="1608" width="1.44140625" style="43" customWidth="1"/>
    <col min="1609" max="1609" width="18.109375" style="43" customWidth="1"/>
    <col min="1610" max="1610" width="1.44140625" style="43" customWidth="1"/>
    <col min="1611" max="1611" width="0.88671875" style="43" customWidth="1"/>
    <col min="1612" max="1612" width="12.88671875" style="43" customWidth="1"/>
    <col min="1613" max="1613" width="1.5546875" style="43" customWidth="1"/>
    <col min="1614" max="1615" width="15.44140625" style="43" customWidth="1"/>
    <col min="1616" max="1616" width="2.44140625" style="43" customWidth="1"/>
    <col min="1617" max="1618" width="12.5546875" style="43" customWidth="1"/>
    <col min="1619" max="1619" width="19.88671875" style="43" customWidth="1"/>
    <col min="1620" max="1626" width="18.44140625" style="43" customWidth="1"/>
    <col min="1627" max="1627" width="23.88671875" style="43" bestFit="1" customWidth="1"/>
    <col min="1628" max="1629" width="8.88671875" style="43"/>
    <col min="1630" max="1630" width="19" style="43" bestFit="1" customWidth="1"/>
    <col min="1631" max="1632" width="19.88671875" style="43" bestFit="1" customWidth="1"/>
    <col min="1633" max="1633" width="11.44140625" style="43" customWidth="1"/>
    <col min="1634" max="1640" width="8.88671875" style="43"/>
    <col min="1641" max="1641" width="19" style="43" bestFit="1" customWidth="1"/>
    <col min="1642" max="1642" width="19.88671875" style="43" bestFit="1" customWidth="1"/>
    <col min="1643" max="1857" width="8.88671875" style="43"/>
    <col min="1858" max="1858" width="2.88671875" style="43" bestFit="1" customWidth="1"/>
    <col min="1859" max="1859" width="3.5546875" style="43" customWidth="1"/>
    <col min="1860" max="1861" width="8.88671875" style="43"/>
    <col min="1862" max="1862" width="48.5546875" style="43" customWidth="1"/>
    <col min="1863" max="1863" width="21.44140625" style="43" customWidth="1"/>
    <col min="1864" max="1864" width="1.44140625" style="43" customWidth="1"/>
    <col min="1865" max="1865" width="18.109375" style="43" customWidth="1"/>
    <col min="1866" max="1866" width="1.44140625" style="43" customWidth="1"/>
    <col min="1867" max="1867" width="0.88671875" style="43" customWidth="1"/>
    <col min="1868" max="1868" width="12.88671875" style="43" customWidth="1"/>
    <col min="1869" max="1869" width="1.5546875" style="43" customWidth="1"/>
    <col min="1870" max="1871" width="15.44140625" style="43" customWidth="1"/>
    <col min="1872" max="1872" width="2.44140625" style="43" customWidth="1"/>
    <col min="1873" max="1874" width="12.5546875" style="43" customWidth="1"/>
    <col min="1875" max="1875" width="19.88671875" style="43" customWidth="1"/>
    <col min="1876" max="1882" width="18.44140625" style="43" customWidth="1"/>
    <col min="1883" max="1883" width="23.88671875" style="43" bestFit="1" customWidth="1"/>
    <col min="1884" max="1885" width="8.88671875" style="43"/>
    <col min="1886" max="1886" width="19" style="43" bestFit="1" customWidth="1"/>
    <col min="1887" max="1888" width="19.88671875" style="43" bestFit="1" customWidth="1"/>
    <col min="1889" max="1889" width="11.44140625" style="43" customWidth="1"/>
    <col min="1890" max="1896" width="8.88671875" style="43"/>
    <col min="1897" max="1897" width="19" style="43" bestFit="1" customWidth="1"/>
    <col min="1898" max="1898" width="19.88671875" style="43" bestFit="1" customWidth="1"/>
    <col min="1899" max="2113" width="8.88671875" style="43"/>
    <col min="2114" max="2114" width="2.88671875" style="43" bestFit="1" customWidth="1"/>
    <col min="2115" max="2115" width="3.5546875" style="43" customWidth="1"/>
    <col min="2116" max="2117" width="8.88671875" style="43"/>
    <col min="2118" max="2118" width="48.5546875" style="43" customWidth="1"/>
    <col min="2119" max="2119" width="21.44140625" style="43" customWidth="1"/>
    <col min="2120" max="2120" width="1.44140625" style="43" customWidth="1"/>
    <col min="2121" max="2121" width="18.109375" style="43" customWidth="1"/>
    <col min="2122" max="2122" width="1.44140625" style="43" customWidth="1"/>
    <col min="2123" max="2123" width="0.88671875" style="43" customWidth="1"/>
    <col min="2124" max="2124" width="12.88671875" style="43" customWidth="1"/>
    <col min="2125" max="2125" width="1.5546875" style="43" customWidth="1"/>
    <col min="2126" max="2127" width="15.44140625" style="43" customWidth="1"/>
    <col min="2128" max="2128" width="2.44140625" style="43" customWidth="1"/>
    <col min="2129" max="2130" width="12.5546875" style="43" customWidth="1"/>
    <col min="2131" max="2131" width="19.88671875" style="43" customWidth="1"/>
    <col min="2132" max="2138" width="18.44140625" style="43" customWidth="1"/>
    <col min="2139" max="2139" width="23.88671875" style="43" bestFit="1" customWidth="1"/>
    <col min="2140" max="2141" width="8.88671875" style="43"/>
    <col min="2142" max="2142" width="19" style="43" bestFit="1" customWidth="1"/>
    <col min="2143" max="2144" width="19.88671875" style="43" bestFit="1" customWidth="1"/>
    <col min="2145" max="2145" width="11.44140625" style="43" customWidth="1"/>
    <col min="2146" max="2152" width="8.88671875" style="43"/>
    <col min="2153" max="2153" width="19" style="43" bestFit="1" customWidth="1"/>
    <col min="2154" max="2154" width="19.88671875" style="43" bestFit="1" customWidth="1"/>
    <col min="2155" max="2369" width="8.88671875" style="43"/>
    <col min="2370" max="2370" width="2.88671875" style="43" bestFit="1" customWidth="1"/>
    <col min="2371" max="2371" width="3.5546875" style="43" customWidth="1"/>
    <col min="2372" max="2373" width="8.88671875" style="43"/>
    <col min="2374" max="2374" width="48.5546875" style="43" customWidth="1"/>
    <col min="2375" max="2375" width="21.44140625" style="43" customWidth="1"/>
    <col min="2376" max="2376" width="1.44140625" style="43" customWidth="1"/>
    <col min="2377" max="2377" width="18.109375" style="43" customWidth="1"/>
    <col min="2378" max="2378" width="1.44140625" style="43" customWidth="1"/>
    <col min="2379" max="2379" width="0.88671875" style="43" customWidth="1"/>
    <col min="2380" max="2380" width="12.88671875" style="43" customWidth="1"/>
    <col min="2381" max="2381" width="1.5546875" style="43" customWidth="1"/>
    <col min="2382" max="2383" width="15.44140625" style="43" customWidth="1"/>
    <col min="2384" max="2384" width="2.44140625" style="43" customWidth="1"/>
    <col min="2385" max="2386" width="12.5546875" style="43" customWidth="1"/>
    <col min="2387" max="2387" width="19.88671875" style="43" customWidth="1"/>
    <col min="2388" max="2394" width="18.44140625" style="43" customWidth="1"/>
    <col min="2395" max="2395" width="23.88671875" style="43" bestFit="1" customWidth="1"/>
    <col min="2396" max="2397" width="8.88671875" style="43"/>
    <col min="2398" max="2398" width="19" style="43" bestFit="1" customWidth="1"/>
    <col min="2399" max="2400" width="19.88671875" style="43" bestFit="1" customWidth="1"/>
    <col min="2401" max="2401" width="11.44140625" style="43" customWidth="1"/>
    <col min="2402" max="2408" width="8.88671875" style="43"/>
    <col min="2409" max="2409" width="19" style="43" bestFit="1" customWidth="1"/>
    <col min="2410" max="2410" width="19.88671875" style="43" bestFit="1" customWidth="1"/>
    <col min="2411" max="2625" width="8.88671875" style="43"/>
    <col min="2626" max="2626" width="2.88671875" style="43" bestFit="1" customWidth="1"/>
    <col min="2627" max="2627" width="3.5546875" style="43" customWidth="1"/>
    <col min="2628" max="2629" width="8.88671875" style="43"/>
    <col min="2630" max="2630" width="48.5546875" style="43" customWidth="1"/>
    <col min="2631" max="2631" width="21.44140625" style="43" customWidth="1"/>
    <col min="2632" max="2632" width="1.44140625" style="43" customWidth="1"/>
    <col min="2633" max="2633" width="18.109375" style="43" customWidth="1"/>
    <col min="2634" max="2634" width="1.44140625" style="43" customWidth="1"/>
    <col min="2635" max="2635" width="0.88671875" style="43" customWidth="1"/>
    <col min="2636" max="2636" width="12.88671875" style="43" customWidth="1"/>
    <col min="2637" max="2637" width="1.5546875" style="43" customWidth="1"/>
    <col min="2638" max="2639" width="15.44140625" style="43" customWidth="1"/>
    <col min="2640" max="2640" width="2.44140625" style="43" customWidth="1"/>
    <col min="2641" max="2642" width="12.5546875" style="43" customWidth="1"/>
    <col min="2643" max="2643" width="19.88671875" style="43" customWidth="1"/>
    <col min="2644" max="2650" width="18.44140625" style="43" customWidth="1"/>
    <col min="2651" max="2651" width="23.88671875" style="43" bestFit="1" customWidth="1"/>
    <col min="2652" max="2653" width="8.88671875" style="43"/>
    <col min="2654" max="2654" width="19" style="43" bestFit="1" customWidth="1"/>
    <col min="2655" max="2656" width="19.88671875" style="43" bestFit="1" customWidth="1"/>
    <col min="2657" max="2657" width="11.44140625" style="43" customWidth="1"/>
    <col min="2658" max="2664" width="8.88671875" style="43"/>
    <col min="2665" max="2665" width="19" style="43" bestFit="1" customWidth="1"/>
    <col min="2666" max="2666" width="19.88671875" style="43" bestFit="1" customWidth="1"/>
    <col min="2667" max="2881" width="8.88671875" style="43"/>
    <col min="2882" max="2882" width="2.88671875" style="43" bestFit="1" customWidth="1"/>
    <col min="2883" max="2883" width="3.5546875" style="43" customWidth="1"/>
    <col min="2884" max="2885" width="8.88671875" style="43"/>
    <col min="2886" max="2886" width="48.5546875" style="43" customWidth="1"/>
    <col min="2887" max="2887" width="21.44140625" style="43" customWidth="1"/>
    <col min="2888" max="2888" width="1.44140625" style="43" customWidth="1"/>
    <col min="2889" max="2889" width="18.109375" style="43" customWidth="1"/>
    <col min="2890" max="2890" width="1.44140625" style="43" customWidth="1"/>
    <col min="2891" max="2891" width="0.88671875" style="43" customWidth="1"/>
    <col min="2892" max="2892" width="12.88671875" style="43" customWidth="1"/>
    <col min="2893" max="2893" width="1.5546875" style="43" customWidth="1"/>
    <col min="2894" max="2895" width="15.44140625" style="43" customWidth="1"/>
    <col min="2896" max="2896" width="2.44140625" style="43" customWidth="1"/>
    <col min="2897" max="2898" width="12.5546875" style="43" customWidth="1"/>
    <col min="2899" max="2899" width="19.88671875" style="43" customWidth="1"/>
    <col min="2900" max="2906" width="18.44140625" style="43" customWidth="1"/>
    <col min="2907" max="2907" width="23.88671875" style="43" bestFit="1" customWidth="1"/>
    <col min="2908" max="2909" width="8.88671875" style="43"/>
    <col min="2910" max="2910" width="19" style="43" bestFit="1" customWidth="1"/>
    <col min="2911" max="2912" width="19.88671875" style="43" bestFit="1" customWidth="1"/>
    <col min="2913" max="2913" width="11.44140625" style="43" customWidth="1"/>
    <col min="2914" max="2920" width="8.88671875" style="43"/>
    <col min="2921" max="2921" width="19" style="43" bestFit="1" customWidth="1"/>
    <col min="2922" max="2922" width="19.88671875" style="43" bestFit="1" customWidth="1"/>
    <col min="2923" max="3137" width="8.88671875" style="43"/>
    <col min="3138" max="3138" width="2.88671875" style="43" bestFit="1" customWidth="1"/>
    <col min="3139" max="3139" width="3.5546875" style="43" customWidth="1"/>
    <col min="3140" max="3141" width="8.88671875" style="43"/>
    <col min="3142" max="3142" width="48.5546875" style="43" customWidth="1"/>
    <col min="3143" max="3143" width="21.44140625" style="43" customWidth="1"/>
    <col min="3144" max="3144" width="1.44140625" style="43" customWidth="1"/>
    <col min="3145" max="3145" width="18.109375" style="43" customWidth="1"/>
    <col min="3146" max="3146" width="1.44140625" style="43" customWidth="1"/>
    <col min="3147" max="3147" width="0.88671875" style="43" customWidth="1"/>
    <col min="3148" max="3148" width="12.88671875" style="43" customWidth="1"/>
    <col min="3149" max="3149" width="1.5546875" style="43" customWidth="1"/>
    <col min="3150" max="3151" width="15.44140625" style="43" customWidth="1"/>
    <col min="3152" max="3152" width="2.44140625" style="43" customWidth="1"/>
    <col min="3153" max="3154" width="12.5546875" style="43" customWidth="1"/>
    <col min="3155" max="3155" width="19.88671875" style="43" customWidth="1"/>
    <col min="3156" max="3162" width="18.44140625" style="43" customWidth="1"/>
    <col min="3163" max="3163" width="23.88671875" style="43" bestFit="1" customWidth="1"/>
    <col min="3164" max="3165" width="8.88671875" style="43"/>
    <col min="3166" max="3166" width="19" style="43" bestFit="1" customWidth="1"/>
    <col min="3167" max="3168" width="19.88671875" style="43" bestFit="1" customWidth="1"/>
    <col min="3169" max="3169" width="11.44140625" style="43" customWidth="1"/>
    <col min="3170" max="3176" width="8.88671875" style="43"/>
    <col min="3177" max="3177" width="19" style="43" bestFit="1" customWidth="1"/>
    <col min="3178" max="3178" width="19.88671875" style="43" bestFit="1" customWidth="1"/>
    <col min="3179" max="3393" width="8.88671875" style="43"/>
    <col min="3394" max="3394" width="2.88671875" style="43" bestFit="1" customWidth="1"/>
    <col min="3395" max="3395" width="3.5546875" style="43" customWidth="1"/>
    <col min="3396" max="3397" width="8.88671875" style="43"/>
    <col min="3398" max="3398" width="48.5546875" style="43" customWidth="1"/>
    <col min="3399" max="3399" width="21.44140625" style="43" customWidth="1"/>
    <col min="3400" max="3400" width="1.44140625" style="43" customWidth="1"/>
    <col min="3401" max="3401" width="18.109375" style="43" customWidth="1"/>
    <col min="3402" max="3402" width="1.44140625" style="43" customWidth="1"/>
    <col min="3403" max="3403" width="0.88671875" style="43" customWidth="1"/>
    <col min="3404" max="3404" width="12.88671875" style="43" customWidth="1"/>
    <col min="3405" max="3405" width="1.5546875" style="43" customWidth="1"/>
    <col min="3406" max="3407" width="15.44140625" style="43" customWidth="1"/>
    <col min="3408" max="3408" width="2.44140625" style="43" customWidth="1"/>
    <col min="3409" max="3410" width="12.5546875" style="43" customWidth="1"/>
    <col min="3411" max="3411" width="19.88671875" style="43" customWidth="1"/>
    <col min="3412" max="3418" width="18.44140625" style="43" customWidth="1"/>
    <col min="3419" max="3419" width="23.88671875" style="43" bestFit="1" customWidth="1"/>
    <col min="3420" max="3421" width="8.88671875" style="43"/>
    <col min="3422" max="3422" width="19" style="43" bestFit="1" customWidth="1"/>
    <col min="3423" max="3424" width="19.88671875" style="43" bestFit="1" customWidth="1"/>
    <col min="3425" max="3425" width="11.44140625" style="43" customWidth="1"/>
    <col min="3426" max="3432" width="8.88671875" style="43"/>
    <col min="3433" max="3433" width="19" style="43" bestFit="1" customWidth="1"/>
    <col min="3434" max="3434" width="19.88671875" style="43" bestFit="1" customWidth="1"/>
    <col min="3435" max="3649" width="8.88671875" style="43"/>
    <col min="3650" max="3650" width="2.88671875" style="43" bestFit="1" customWidth="1"/>
    <col min="3651" max="3651" width="3.5546875" style="43" customWidth="1"/>
    <col min="3652" max="3653" width="8.88671875" style="43"/>
    <col min="3654" max="3654" width="48.5546875" style="43" customWidth="1"/>
    <col min="3655" max="3655" width="21.44140625" style="43" customWidth="1"/>
    <col min="3656" max="3656" width="1.44140625" style="43" customWidth="1"/>
    <col min="3657" max="3657" width="18.109375" style="43" customWidth="1"/>
    <col min="3658" max="3658" width="1.44140625" style="43" customWidth="1"/>
    <col min="3659" max="3659" width="0.88671875" style="43" customWidth="1"/>
    <col min="3660" max="3660" width="12.88671875" style="43" customWidth="1"/>
    <col min="3661" max="3661" width="1.5546875" style="43" customWidth="1"/>
    <col min="3662" max="3663" width="15.44140625" style="43" customWidth="1"/>
    <col min="3664" max="3664" width="2.44140625" style="43" customWidth="1"/>
    <col min="3665" max="3666" width="12.5546875" style="43" customWidth="1"/>
    <col min="3667" max="3667" width="19.88671875" style="43" customWidth="1"/>
    <col min="3668" max="3674" width="18.44140625" style="43" customWidth="1"/>
    <col min="3675" max="3675" width="23.88671875" style="43" bestFit="1" customWidth="1"/>
    <col min="3676" max="3677" width="8.88671875" style="43"/>
    <col min="3678" max="3678" width="19" style="43" bestFit="1" customWidth="1"/>
    <col min="3679" max="3680" width="19.88671875" style="43" bestFit="1" customWidth="1"/>
    <col min="3681" max="3681" width="11.44140625" style="43" customWidth="1"/>
    <col min="3682" max="3688" width="8.88671875" style="43"/>
    <col min="3689" max="3689" width="19" style="43" bestFit="1" customWidth="1"/>
    <col min="3690" max="3690" width="19.88671875" style="43" bestFit="1" customWidth="1"/>
    <col min="3691" max="3905" width="8.88671875" style="43"/>
    <col min="3906" max="3906" width="2.88671875" style="43" bestFit="1" customWidth="1"/>
    <col min="3907" max="3907" width="3.5546875" style="43" customWidth="1"/>
    <col min="3908" max="3909" width="8.88671875" style="43"/>
    <col min="3910" max="3910" width="48.5546875" style="43" customWidth="1"/>
    <col min="3911" max="3911" width="21.44140625" style="43" customWidth="1"/>
    <col min="3912" max="3912" width="1.44140625" style="43" customWidth="1"/>
    <col min="3913" max="3913" width="18.109375" style="43" customWidth="1"/>
    <col min="3914" max="3914" width="1.44140625" style="43" customWidth="1"/>
    <col min="3915" max="3915" width="0.88671875" style="43" customWidth="1"/>
    <col min="3916" max="3916" width="12.88671875" style="43" customWidth="1"/>
    <col min="3917" max="3917" width="1.5546875" style="43" customWidth="1"/>
    <col min="3918" max="3919" width="15.44140625" style="43" customWidth="1"/>
    <col min="3920" max="3920" width="2.44140625" style="43" customWidth="1"/>
    <col min="3921" max="3922" width="12.5546875" style="43" customWidth="1"/>
    <col min="3923" max="3923" width="19.88671875" style="43" customWidth="1"/>
    <col min="3924" max="3930" width="18.44140625" style="43" customWidth="1"/>
    <col min="3931" max="3931" width="23.88671875" style="43" bestFit="1" customWidth="1"/>
    <col min="3932" max="3933" width="8.88671875" style="43"/>
    <col min="3934" max="3934" width="19" style="43" bestFit="1" customWidth="1"/>
    <col min="3935" max="3936" width="19.88671875" style="43" bestFit="1" customWidth="1"/>
    <col min="3937" max="3937" width="11.44140625" style="43" customWidth="1"/>
    <col min="3938" max="3944" width="8.88671875" style="43"/>
    <col min="3945" max="3945" width="19" style="43" bestFit="1" customWidth="1"/>
    <col min="3946" max="3946" width="19.88671875" style="43" bestFit="1" customWidth="1"/>
    <col min="3947" max="4161" width="8.88671875" style="43"/>
    <col min="4162" max="4162" width="2.88671875" style="43" bestFit="1" customWidth="1"/>
    <col min="4163" max="4163" width="3.5546875" style="43" customWidth="1"/>
    <col min="4164" max="4165" width="8.88671875" style="43"/>
    <col min="4166" max="4166" width="48.5546875" style="43" customWidth="1"/>
    <col min="4167" max="4167" width="21.44140625" style="43" customWidth="1"/>
    <col min="4168" max="4168" width="1.44140625" style="43" customWidth="1"/>
    <col min="4169" max="4169" width="18.109375" style="43" customWidth="1"/>
    <col min="4170" max="4170" width="1.44140625" style="43" customWidth="1"/>
    <col min="4171" max="4171" width="0.88671875" style="43" customWidth="1"/>
    <col min="4172" max="4172" width="12.88671875" style="43" customWidth="1"/>
    <col min="4173" max="4173" width="1.5546875" style="43" customWidth="1"/>
    <col min="4174" max="4175" width="15.44140625" style="43" customWidth="1"/>
    <col min="4176" max="4176" width="2.44140625" style="43" customWidth="1"/>
    <col min="4177" max="4178" width="12.5546875" style="43" customWidth="1"/>
    <col min="4179" max="4179" width="19.88671875" style="43" customWidth="1"/>
    <col min="4180" max="4186" width="18.44140625" style="43" customWidth="1"/>
    <col min="4187" max="4187" width="23.88671875" style="43" bestFit="1" customWidth="1"/>
    <col min="4188" max="4189" width="8.88671875" style="43"/>
    <col min="4190" max="4190" width="19" style="43" bestFit="1" customWidth="1"/>
    <col min="4191" max="4192" width="19.88671875" style="43" bestFit="1" customWidth="1"/>
    <col min="4193" max="4193" width="11.44140625" style="43" customWidth="1"/>
    <col min="4194" max="4200" width="8.88671875" style="43"/>
    <col min="4201" max="4201" width="19" style="43" bestFit="1" customWidth="1"/>
    <col min="4202" max="4202" width="19.88671875" style="43" bestFit="1" customWidth="1"/>
    <col min="4203" max="4417" width="8.88671875" style="43"/>
    <col min="4418" max="4418" width="2.88671875" style="43" bestFit="1" customWidth="1"/>
    <col min="4419" max="4419" width="3.5546875" style="43" customWidth="1"/>
    <col min="4420" max="4421" width="8.88671875" style="43"/>
    <col min="4422" max="4422" width="48.5546875" style="43" customWidth="1"/>
    <col min="4423" max="4423" width="21.44140625" style="43" customWidth="1"/>
    <col min="4424" max="4424" width="1.44140625" style="43" customWidth="1"/>
    <col min="4425" max="4425" width="18.109375" style="43" customWidth="1"/>
    <col min="4426" max="4426" width="1.44140625" style="43" customWidth="1"/>
    <col min="4427" max="4427" width="0.88671875" style="43" customWidth="1"/>
    <col min="4428" max="4428" width="12.88671875" style="43" customWidth="1"/>
    <col min="4429" max="4429" width="1.5546875" style="43" customWidth="1"/>
    <col min="4430" max="4431" width="15.44140625" style="43" customWidth="1"/>
    <col min="4432" max="4432" width="2.44140625" style="43" customWidth="1"/>
    <col min="4433" max="4434" width="12.5546875" style="43" customWidth="1"/>
    <col min="4435" max="4435" width="19.88671875" style="43" customWidth="1"/>
    <col min="4436" max="4442" width="18.44140625" style="43" customWidth="1"/>
    <col min="4443" max="4443" width="23.88671875" style="43" bestFit="1" customWidth="1"/>
    <col min="4444" max="4445" width="8.88671875" style="43"/>
    <col min="4446" max="4446" width="19" style="43" bestFit="1" customWidth="1"/>
    <col min="4447" max="4448" width="19.88671875" style="43" bestFit="1" customWidth="1"/>
    <col min="4449" max="4449" width="11.44140625" style="43" customWidth="1"/>
    <col min="4450" max="4456" width="8.88671875" style="43"/>
    <col min="4457" max="4457" width="19" style="43" bestFit="1" customWidth="1"/>
    <col min="4458" max="4458" width="19.88671875" style="43" bestFit="1" customWidth="1"/>
    <col min="4459" max="4673" width="8.88671875" style="43"/>
    <col min="4674" max="4674" width="2.88671875" style="43" bestFit="1" customWidth="1"/>
    <col min="4675" max="4675" width="3.5546875" style="43" customWidth="1"/>
    <col min="4676" max="4677" width="8.88671875" style="43"/>
    <col min="4678" max="4678" width="48.5546875" style="43" customWidth="1"/>
    <col min="4679" max="4679" width="21.44140625" style="43" customWidth="1"/>
    <col min="4680" max="4680" width="1.44140625" style="43" customWidth="1"/>
    <col min="4681" max="4681" width="18.109375" style="43" customWidth="1"/>
    <col min="4682" max="4682" width="1.44140625" style="43" customWidth="1"/>
    <col min="4683" max="4683" width="0.88671875" style="43" customWidth="1"/>
    <col min="4684" max="4684" width="12.88671875" style="43" customWidth="1"/>
    <col min="4685" max="4685" width="1.5546875" style="43" customWidth="1"/>
    <col min="4686" max="4687" width="15.44140625" style="43" customWidth="1"/>
    <col min="4688" max="4688" width="2.44140625" style="43" customWidth="1"/>
    <col min="4689" max="4690" width="12.5546875" style="43" customWidth="1"/>
    <col min="4691" max="4691" width="19.88671875" style="43" customWidth="1"/>
    <col min="4692" max="4698" width="18.44140625" style="43" customWidth="1"/>
    <col min="4699" max="4699" width="23.88671875" style="43" bestFit="1" customWidth="1"/>
    <col min="4700" max="4701" width="8.88671875" style="43"/>
    <col min="4702" max="4702" width="19" style="43" bestFit="1" customWidth="1"/>
    <col min="4703" max="4704" width="19.88671875" style="43" bestFit="1" customWidth="1"/>
    <col min="4705" max="4705" width="11.44140625" style="43" customWidth="1"/>
    <col min="4706" max="4712" width="8.88671875" style="43"/>
    <col min="4713" max="4713" width="19" style="43" bestFit="1" customWidth="1"/>
    <col min="4714" max="4714" width="19.88671875" style="43" bestFit="1" customWidth="1"/>
    <col min="4715" max="4929" width="8.88671875" style="43"/>
    <col min="4930" max="4930" width="2.88671875" style="43" bestFit="1" customWidth="1"/>
    <col min="4931" max="4931" width="3.5546875" style="43" customWidth="1"/>
    <col min="4932" max="4933" width="8.88671875" style="43"/>
    <col min="4934" max="4934" width="48.5546875" style="43" customWidth="1"/>
    <col min="4935" max="4935" width="21.44140625" style="43" customWidth="1"/>
    <col min="4936" max="4936" width="1.44140625" style="43" customWidth="1"/>
    <col min="4937" max="4937" width="18.109375" style="43" customWidth="1"/>
    <col min="4938" max="4938" width="1.44140625" style="43" customWidth="1"/>
    <col min="4939" max="4939" width="0.88671875" style="43" customWidth="1"/>
    <col min="4940" max="4940" width="12.88671875" style="43" customWidth="1"/>
    <col min="4941" max="4941" width="1.5546875" style="43" customWidth="1"/>
    <col min="4942" max="4943" width="15.44140625" style="43" customWidth="1"/>
    <col min="4944" max="4944" width="2.44140625" style="43" customWidth="1"/>
    <col min="4945" max="4946" width="12.5546875" style="43" customWidth="1"/>
    <col min="4947" max="4947" width="19.88671875" style="43" customWidth="1"/>
    <col min="4948" max="4954" width="18.44140625" style="43" customWidth="1"/>
    <col min="4955" max="4955" width="23.88671875" style="43" bestFit="1" customWidth="1"/>
    <col min="4956" max="4957" width="8.88671875" style="43"/>
    <col min="4958" max="4958" width="19" style="43" bestFit="1" customWidth="1"/>
    <col min="4959" max="4960" width="19.88671875" style="43" bestFit="1" customWidth="1"/>
    <col min="4961" max="4961" width="11.44140625" style="43" customWidth="1"/>
    <col min="4962" max="4968" width="8.88671875" style="43"/>
    <col min="4969" max="4969" width="19" style="43" bestFit="1" customWidth="1"/>
    <col min="4970" max="4970" width="19.88671875" style="43" bestFit="1" customWidth="1"/>
    <col min="4971" max="5185" width="8.88671875" style="43"/>
    <col min="5186" max="5186" width="2.88671875" style="43" bestFit="1" customWidth="1"/>
    <col min="5187" max="5187" width="3.5546875" style="43" customWidth="1"/>
    <col min="5188" max="5189" width="8.88671875" style="43"/>
    <col min="5190" max="5190" width="48.5546875" style="43" customWidth="1"/>
    <col min="5191" max="5191" width="21.44140625" style="43" customWidth="1"/>
    <col min="5192" max="5192" width="1.44140625" style="43" customWidth="1"/>
    <col min="5193" max="5193" width="18.109375" style="43" customWidth="1"/>
    <col min="5194" max="5194" width="1.44140625" style="43" customWidth="1"/>
    <col min="5195" max="5195" width="0.88671875" style="43" customWidth="1"/>
    <col min="5196" max="5196" width="12.88671875" style="43" customWidth="1"/>
    <col min="5197" max="5197" width="1.5546875" style="43" customWidth="1"/>
    <col min="5198" max="5199" width="15.44140625" style="43" customWidth="1"/>
    <col min="5200" max="5200" width="2.44140625" style="43" customWidth="1"/>
    <col min="5201" max="5202" width="12.5546875" style="43" customWidth="1"/>
    <col min="5203" max="5203" width="19.88671875" style="43" customWidth="1"/>
    <col min="5204" max="5210" width="18.44140625" style="43" customWidth="1"/>
    <col min="5211" max="5211" width="23.88671875" style="43" bestFit="1" customWidth="1"/>
    <col min="5212" max="5213" width="8.88671875" style="43"/>
    <col min="5214" max="5214" width="19" style="43" bestFit="1" customWidth="1"/>
    <col min="5215" max="5216" width="19.88671875" style="43" bestFit="1" customWidth="1"/>
    <col min="5217" max="5217" width="11.44140625" style="43" customWidth="1"/>
    <col min="5218" max="5224" width="8.88671875" style="43"/>
    <col min="5225" max="5225" width="19" style="43" bestFit="1" customWidth="1"/>
    <col min="5226" max="5226" width="19.88671875" style="43" bestFit="1" customWidth="1"/>
    <col min="5227" max="5441" width="8.88671875" style="43"/>
    <col min="5442" max="5442" width="2.88671875" style="43" bestFit="1" customWidth="1"/>
    <col min="5443" max="5443" width="3.5546875" style="43" customWidth="1"/>
    <col min="5444" max="5445" width="8.88671875" style="43"/>
    <col min="5446" max="5446" width="48.5546875" style="43" customWidth="1"/>
    <col min="5447" max="5447" width="21.44140625" style="43" customWidth="1"/>
    <col min="5448" max="5448" width="1.44140625" style="43" customWidth="1"/>
    <col min="5449" max="5449" width="18.109375" style="43" customWidth="1"/>
    <col min="5450" max="5450" width="1.44140625" style="43" customWidth="1"/>
    <col min="5451" max="5451" width="0.88671875" style="43" customWidth="1"/>
    <col min="5452" max="5452" width="12.88671875" style="43" customWidth="1"/>
    <col min="5453" max="5453" width="1.5546875" style="43" customWidth="1"/>
    <col min="5454" max="5455" width="15.44140625" style="43" customWidth="1"/>
    <col min="5456" max="5456" width="2.44140625" style="43" customWidth="1"/>
    <col min="5457" max="5458" width="12.5546875" style="43" customWidth="1"/>
    <col min="5459" max="5459" width="19.88671875" style="43" customWidth="1"/>
    <col min="5460" max="5466" width="18.44140625" style="43" customWidth="1"/>
    <col min="5467" max="5467" width="23.88671875" style="43" bestFit="1" customWidth="1"/>
    <col min="5468" max="5469" width="8.88671875" style="43"/>
    <col min="5470" max="5470" width="19" style="43" bestFit="1" customWidth="1"/>
    <col min="5471" max="5472" width="19.88671875" style="43" bestFit="1" customWidth="1"/>
    <col min="5473" max="5473" width="11.44140625" style="43" customWidth="1"/>
    <col min="5474" max="5480" width="8.88671875" style="43"/>
    <col min="5481" max="5481" width="19" style="43" bestFit="1" customWidth="1"/>
    <col min="5482" max="5482" width="19.88671875" style="43" bestFit="1" customWidth="1"/>
    <col min="5483" max="5697" width="8.88671875" style="43"/>
    <col min="5698" max="5698" width="2.88671875" style="43" bestFit="1" customWidth="1"/>
    <col min="5699" max="5699" width="3.5546875" style="43" customWidth="1"/>
    <col min="5700" max="5701" width="8.88671875" style="43"/>
    <col min="5702" max="5702" width="48.5546875" style="43" customWidth="1"/>
    <col min="5703" max="5703" width="21.44140625" style="43" customWidth="1"/>
    <col min="5704" max="5704" width="1.44140625" style="43" customWidth="1"/>
    <col min="5705" max="5705" width="18.109375" style="43" customWidth="1"/>
    <col min="5706" max="5706" width="1.44140625" style="43" customWidth="1"/>
    <col min="5707" max="5707" width="0.88671875" style="43" customWidth="1"/>
    <col min="5708" max="5708" width="12.88671875" style="43" customWidth="1"/>
    <col min="5709" max="5709" width="1.5546875" style="43" customWidth="1"/>
    <col min="5710" max="5711" width="15.44140625" style="43" customWidth="1"/>
    <col min="5712" max="5712" width="2.44140625" style="43" customWidth="1"/>
    <col min="5713" max="5714" width="12.5546875" style="43" customWidth="1"/>
    <col min="5715" max="5715" width="19.88671875" style="43" customWidth="1"/>
    <col min="5716" max="5722" width="18.44140625" style="43" customWidth="1"/>
    <col min="5723" max="5723" width="23.88671875" style="43" bestFit="1" customWidth="1"/>
    <col min="5724" max="5725" width="8.88671875" style="43"/>
    <col min="5726" max="5726" width="19" style="43" bestFit="1" customWidth="1"/>
    <col min="5727" max="5728" width="19.88671875" style="43" bestFit="1" customWidth="1"/>
    <col min="5729" max="5729" width="11.44140625" style="43" customWidth="1"/>
    <col min="5730" max="5736" width="8.88671875" style="43"/>
    <col min="5737" max="5737" width="19" style="43" bestFit="1" customWidth="1"/>
    <col min="5738" max="5738" width="19.88671875" style="43" bestFit="1" customWidth="1"/>
    <col min="5739" max="5953" width="8.88671875" style="43"/>
    <col min="5954" max="5954" width="2.88671875" style="43" bestFit="1" customWidth="1"/>
    <col min="5955" max="5955" width="3.5546875" style="43" customWidth="1"/>
    <col min="5956" max="5957" width="8.88671875" style="43"/>
    <col min="5958" max="5958" width="48.5546875" style="43" customWidth="1"/>
    <col min="5959" max="5959" width="21.44140625" style="43" customWidth="1"/>
    <col min="5960" max="5960" width="1.44140625" style="43" customWidth="1"/>
    <col min="5961" max="5961" width="18.109375" style="43" customWidth="1"/>
    <col min="5962" max="5962" width="1.44140625" style="43" customWidth="1"/>
    <col min="5963" max="5963" width="0.88671875" style="43" customWidth="1"/>
    <col min="5964" max="5964" width="12.88671875" style="43" customWidth="1"/>
    <col min="5965" max="5965" width="1.5546875" style="43" customWidth="1"/>
    <col min="5966" max="5967" width="15.44140625" style="43" customWidth="1"/>
    <col min="5968" max="5968" width="2.44140625" style="43" customWidth="1"/>
    <col min="5969" max="5970" width="12.5546875" style="43" customWidth="1"/>
    <col min="5971" max="5971" width="19.88671875" style="43" customWidth="1"/>
    <col min="5972" max="5978" width="18.44140625" style="43" customWidth="1"/>
    <col min="5979" max="5979" width="23.88671875" style="43" bestFit="1" customWidth="1"/>
    <col min="5980" max="5981" width="8.88671875" style="43"/>
    <col min="5982" max="5982" width="19" style="43" bestFit="1" customWidth="1"/>
    <col min="5983" max="5984" width="19.88671875" style="43" bestFit="1" customWidth="1"/>
    <col min="5985" max="5985" width="11.44140625" style="43" customWidth="1"/>
    <col min="5986" max="5992" width="8.88671875" style="43"/>
    <col min="5993" max="5993" width="19" style="43" bestFit="1" customWidth="1"/>
    <col min="5994" max="5994" width="19.88671875" style="43" bestFit="1" customWidth="1"/>
    <col min="5995" max="6209" width="8.88671875" style="43"/>
    <col min="6210" max="6210" width="2.88671875" style="43" bestFit="1" customWidth="1"/>
    <col min="6211" max="6211" width="3.5546875" style="43" customWidth="1"/>
    <col min="6212" max="6213" width="8.88671875" style="43"/>
    <col min="6214" max="6214" width="48.5546875" style="43" customWidth="1"/>
    <col min="6215" max="6215" width="21.44140625" style="43" customWidth="1"/>
    <col min="6216" max="6216" width="1.44140625" style="43" customWidth="1"/>
    <col min="6217" max="6217" width="18.109375" style="43" customWidth="1"/>
    <col min="6218" max="6218" width="1.44140625" style="43" customWidth="1"/>
    <col min="6219" max="6219" width="0.88671875" style="43" customWidth="1"/>
    <col min="6220" max="6220" width="12.88671875" style="43" customWidth="1"/>
    <col min="6221" max="6221" width="1.5546875" style="43" customWidth="1"/>
    <col min="6222" max="6223" width="15.44140625" style="43" customWidth="1"/>
    <col min="6224" max="6224" width="2.44140625" style="43" customWidth="1"/>
    <col min="6225" max="6226" width="12.5546875" style="43" customWidth="1"/>
    <col min="6227" max="6227" width="19.88671875" style="43" customWidth="1"/>
    <col min="6228" max="6234" width="18.44140625" style="43" customWidth="1"/>
    <col min="6235" max="6235" width="23.88671875" style="43" bestFit="1" customWidth="1"/>
    <col min="6236" max="6237" width="8.88671875" style="43"/>
    <col min="6238" max="6238" width="19" style="43" bestFit="1" customWidth="1"/>
    <col min="6239" max="6240" width="19.88671875" style="43" bestFit="1" customWidth="1"/>
    <col min="6241" max="6241" width="11.44140625" style="43" customWidth="1"/>
    <col min="6242" max="6248" width="8.88671875" style="43"/>
    <col min="6249" max="6249" width="19" style="43" bestFit="1" customWidth="1"/>
    <col min="6250" max="6250" width="19.88671875" style="43" bestFit="1" customWidth="1"/>
    <col min="6251" max="6465" width="8.88671875" style="43"/>
    <col min="6466" max="6466" width="2.88671875" style="43" bestFit="1" customWidth="1"/>
    <col min="6467" max="6467" width="3.5546875" style="43" customWidth="1"/>
    <col min="6468" max="6469" width="8.88671875" style="43"/>
    <col min="6470" max="6470" width="48.5546875" style="43" customWidth="1"/>
    <col min="6471" max="6471" width="21.44140625" style="43" customWidth="1"/>
    <col min="6472" max="6472" width="1.44140625" style="43" customWidth="1"/>
    <col min="6473" max="6473" width="18.109375" style="43" customWidth="1"/>
    <col min="6474" max="6474" width="1.44140625" style="43" customWidth="1"/>
    <col min="6475" max="6475" width="0.88671875" style="43" customWidth="1"/>
    <col min="6476" max="6476" width="12.88671875" style="43" customWidth="1"/>
    <col min="6477" max="6477" width="1.5546875" style="43" customWidth="1"/>
    <col min="6478" max="6479" width="15.44140625" style="43" customWidth="1"/>
    <col min="6480" max="6480" width="2.44140625" style="43" customWidth="1"/>
    <col min="6481" max="6482" width="12.5546875" style="43" customWidth="1"/>
    <col min="6483" max="6483" width="19.88671875" style="43" customWidth="1"/>
    <col min="6484" max="6490" width="18.44140625" style="43" customWidth="1"/>
    <col min="6491" max="6491" width="23.88671875" style="43" bestFit="1" customWidth="1"/>
    <col min="6492" max="6493" width="8.88671875" style="43"/>
    <col min="6494" max="6494" width="19" style="43" bestFit="1" customWidth="1"/>
    <col min="6495" max="6496" width="19.88671875" style="43" bestFit="1" customWidth="1"/>
    <col min="6497" max="6497" width="11.44140625" style="43" customWidth="1"/>
    <col min="6498" max="6504" width="8.88671875" style="43"/>
    <col min="6505" max="6505" width="19" style="43" bestFit="1" customWidth="1"/>
    <col min="6506" max="6506" width="19.88671875" style="43" bestFit="1" customWidth="1"/>
    <col min="6507" max="6721" width="8.88671875" style="43"/>
    <col min="6722" max="6722" width="2.88671875" style="43" bestFit="1" customWidth="1"/>
    <col min="6723" max="6723" width="3.5546875" style="43" customWidth="1"/>
    <col min="6724" max="6725" width="8.88671875" style="43"/>
    <col min="6726" max="6726" width="48.5546875" style="43" customWidth="1"/>
    <col min="6727" max="6727" width="21.44140625" style="43" customWidth="1"/>
    <col min="6728" max="6728" width="1.44140625" style="43" customWidth="1"/>
    <col min="6729" max="6729" width="18.109375" style="43" customWidth="1"/>
    <col min="6730" max="6730" width="1.44140625" style="43" customWidth="1"/>
    <col min="6731" max="6731" width="0.88671875" style="43" customWidth="1"/>
    <col min="6732" max="6732" width="12.88671875" style="43" customWidth="1"/>
    <col min="6733" max="6733" width="1.5546875" style="43" customWidth="1"/>
    <col min="6734" max="6735" width="15.44140625" style="43" customWidth="1"/>
    <col min="6736" max="6736" width="2.44140625" style="43" customWidth="1"/>
    <col min="6737" max="6738" width="12.5546875" style="43" customWidth="1"/>
    <col min="6739" max="6739" width="19.88671875" style="43" customWidth="1"/>
    <col min="6740" max="6746" width="18.44140625" style="43" customWidth="1"/>
    <col min="6747" max="6747" width="23.88671875" style="43" bestFit="1" customWidth="1"/>
    <col min="6748" max="6749" width="8.88671875" style="43"/>
    <col min="6750" max="6750" width="19" style="43" bestFit="1" customWidth="1"/>
    <col min="6751" max="6752" width="19.88671875" style="43" bestFit="1" customWidth="1"/>
    <col min="6753" max="6753" width="11.44140625" style="43" customWidth="1"/>
    <col min="6754" max="6760" width="8.88671875" style="43"/>
    <col min="6761" max="6761" width="19" style="43" bestFit="1" customWidth="1"/>
    <col min="6762" max="6762" width="19.88671875" style="43" bestFit="1" customWidth="1"/>
    <col min="6763" max="6977" width="8.88671875" style="43"/>
    <col min="6978" max="6978" width="2.88671875" style="43" bestFit="1" customWidth="1"/>
    <col min="6979" max="6979" width="3.5546875" style="43" customWidth="1"/>
    <col min="6980" max="6981" width="8.88671875" style="43"/>
    <col min="6982" max="6982" width="48.5546875" style="43" customWidth="1"/>
    <col min="6983" max="6983" width="21.44140625" style="43" customWidth="1"/>
    <col min="6984" max="6984" width="1.44140625" style="43" customWidth="1"/>
    <col min="6985" max="6985" width="18.109375" style="43" customWidth="1"/>
    <col min="6986" max="6986" width="1.44140625" style="43" customWidth="1"/>
    <col min="6987" max="6987" width="0.88671875" style="43" customWidth="1"/>
    <col min="6988" max="6988" width="12.88671875" style="43" customWidth="1"/>
    <col min="6989" max="6989" width="1.5546875" style="43" customWidth="1"/>
    <col min="6990" max="6991" width="15.44140625" style="43" customWidth="1"/>
    <col min="6992" max="6992" width="2.44140625" style="43" customWidth="1"/>
    <col min="6993" max="6994" width="12.5546875" style="43" customWidth="1"/>
    <col min="6995" max="6995" width="19.88671875" style="43" customWidth="1"/>
    <col min="6996" max="7002" width="18.44140625" style="43" customWidth="1"/>
    <col min="7003" max="7003" width="23.88671875" style="43" bestFit="1" customWidth="1"/>
    <col min="7004" max="7005" width="8.88671875" style="43"/>
    <col min="7006" max="7006" width="19" style="43" bestFit="1" customWidth="1"/>
    <col min="7007" max="7008" width="19.88671875" style="43" bestFit="1" customWidth="1"/>
    <col min="7009" max="7009" width="11.44140625" style="43" customWidth="1"/>
    <col min="7010" max="7016" width="8.88671875" style="43"/>
    <col min="7017" max="7017" width="19" style="43" bestFit="1" customWidth="1"/>
    <col min="7018" max="7018" width="19.88671875" style="43" bestFit="1" customWidth="1"/>
    <col min="7019" max="7233" width="8.88671875" style="43"/>
    <col min="7234" max="7234" width="2.88671875" style="43" bestFit="1" customWidth="1"/>
    <col min="7235" max="7235" width="3.5546875" style="43" customWidth="1"/>
    <col min="7236" max="7237" width="8.88671875" style="43"/>
    <col min="7238" max="7238" width="48.5546875" style="43" customWidth="1"/>
    <col min="7239" max="7239" width="21.44140625" style="43" customWidth="1"/>
    <col min="7240" max="7240" width="1.44140625" style="43" customWidth="1"/>
    <col min="7241" max="7241" width="18.109375" style="43" customWidth="1"/>
    <col min="7242" max="7242" width="1.44140625" style="43" customWidth="1"/>
    <col min="7243" max="7243" width="0.88671875" style="43" customWidth="1"/>
    <col min="7244" max="7244" width="12.88671875" style="43" customWidth="1"/>
    <col min="7245" max="7245" width="1.5546875" style="43" customWidth="1"/>
    <col min="7246" max="7247" width="15.44140625" style="43" customWidth="1"/>
    <col min="7248" max="7248" width="2.44140625" style="43" customWidth="1"/>
    <col min="7249" max="7250" width="12.5546875" style="43" customWidth="1"/>
    <col min="7251" max="7251" width="19.88671875" style="43" customWidth="1"/>
    <col min="7252" max="7258" width="18.44140625" style="43" customWidth="1"/>
    <col min="7259" max="7259" width="23.88671875" style="43" bestFit="1" customWidth="1"/>
    <col min="7260" max="7261" width="8.88671875" style="43"/>
    <col min="7262" max="7262" width="19" style="43" bestFit="1" customWidth="1"/>
    <col min="7263" max="7264" width="19.88671875" style="43" bestFit="1" customWidth="1"/>
    <col min="7265" max="7265" width="11.44140625" style="43" customWidth="1"/>
    <col min="7266" max="7272" width="8.88671875" style="43"/>
    <col min="7273" max="7273" width="19" style="43" bestFit="1" customWidth="1"/>
    <col min="7274" max="7274" width="19.88671875" style="43" bestFit="1" customWidth="1"/>
    <col min="7275" max="7489" width="8.88671875" style="43"/>
    <col min="7490" max="7490" width="2.88671875" style="43" bestFit="1" customWidth="1"/>
    <col min="7491" max="7491" width="3.5546875" style="43" customWidth="1"/>
    <col min="7492" max="7493" width="8.88671875" style="43"/>
    <col min="7494" max="7494" width="48.5546875" style="43" customWidth="1"/>
    <col min="7495" max="7495" width="21.44140625" style="43" customWidth="1"/>
    <col min="7496" max="7496" width="1.44140625" style="43" customWidth="1"/>
    <col min="7497" max="7497" width="18.109375" style="43" customWidth="1"/>
    <col min="7498" max="7498" width="1.44140625" style="43" customWidth="1"/>
    <col min="7499" max="7499" width="0.88671875" style="43" customWidth="1"/>
    <col min="7500" max="7500" width="12.88671875" style="43" customWidth="1"/>
    <col min="7501" max="7501" width="1.5546875" style="43" customWidth="1"/>
    <col min="7502" max="7503" width="15.44140625" style="43" customWidth="1"/>
    <col min="7504" max="7504" width="2.44140625" style="43" customWidth="1"/>
    <col min="7505" max="7506" width="12.5546875" style="43" customWidth="1"/>
    <col min="7507" max="7507" width="19.88671875" style="43" customWidth="1"/>
    <col min="7508" max="7514" width="18.44140625" style="43" customWidth="1"/>
    <col min="7515" max="7515" width="23.88671875" style="43" bestFit="1" customWidth="1"/>
    <col min="7516" max="7517" width="8.88671875" style="43"/>
    <col min="7518" max="7518" width="19" style="43" bestFit="1" customWidth="1"/>
    <col min="7519" max="7520" width="19.88671875" style="43" bestFit="1" customWidth="1"/>
    <col min="7521" max="7521" width="11.44140625" style="43" customWidth="1"/>
    <col min="7522" max="7528" width="8.88671875" style="43"/>
    <col min="7529" max="7529" width="19" style="43" bestFit="1" customWidth="1"/>
    <col min="7530" max="7530" width="19.88671875" style="43" bestFit="1" customWidth="1"/>
    <col min="7531" max="7745" width="8.88671875" style="43"/>
    <col min="7746" max="7746" width="2.88671875" style="43" bestFit="1" customWidth="1"/>
    <col min="7747" max="7747" width="3.5546875" style="43" customWidth="1"/>
    <col min="7748" max="7749" width="8.88671875" style="43"/>
    <col min="7750" max="7750" width="48.5546875" style="43" customWidth="1"/>
    <col min="7751" max="7751" width="21.44140625" style="43" customWidth="1"/>
    <col min="7752" max="7752" width="1.44140625" style="43" customWidth="1"/>
    <col min="7753" max="7753" width="18.109375" style="43" customWidth="1"/>
    <col min="7754" max="7754" width="1.44140625" style="43" customWidth="1"/>
    <col min="7755" max="7755" width="0.88671875" style="43" customWidth="1"/>
    <col min="7756" max="7756" width="12.88671875" style="43" customWidth="1"/>
    <col min="7757" max="7757" width="1.5546875" style="43" customWidth="1"/>
    <col min="7758" max="7759" width="15.44140625" style="43" customWidth="1"/>
    <col min="7760" max="7760" width="2.44140625" style="43" customWidth="1"/>
    <col min="7761" max="7762" width="12.5546875" style="43" customWidth="1"/>
    <col min="7763" max="7763" width="19.88671875" style="43" customWidth="1"/>
    <col min="7764" max="7770" width="18.44140625" style="43" customWidth="1"/>
    <col min="7771" max="7771" width="23.88671875" style="43" bestFit="1" customWidth="1"/>
    <col min="7772" max="7773" width="8.88671875" style="43"/>
    <col min="7774" max="7774" width="19" style="43" bestFit="1" customWidth="1"/>
    <col min="7775" max="7776" width="19.88671875" style="43" bestFit="1" customWidth="1"/>
    <col min="7777" max="7777" width="11.44140625" style="43" customWidth="1"/>
    <col min="7778" max="7784" width="8.88671875" style="43"/>
    <col min="7785" max="7785" width="19" style="43" bestFit="1" customWidth="1"/>
    <col min="7786" max="7786" width="19.88671875" style="43" bestFit="1" customWidth="1"/>
    <col min="7787" max="8001" width="8.88671875" style="43"/>
    <col min="8002" max="8002" width="2.88671875" style="43" bestFit="1" customWidth="1"/>
    <col min="8003" max="8003" width="3.5546875" style="43" customWidth="1"/>
    <col min="8004" max="8005" width="8.88671875" style="43"/>
    <col min="8006" max="8006" width="48.5546875" style="43" customWidth="1"/>
    <col min="8007" max="8007" width="21.44140625" style="43" customWidth="1"/>
    <col min="8008" max="8008" width="1.44140625" style="43" customWidth="1"/>
    <col min="8009" max="8009" width="18.109375" style="43" customWidth="1"/>
    <col min="8010" max="8010" width="1.44140625" style="43" customWidth="1"/>
    <col min="8011" max="8011" width="0.88671875" style="43" customWidth="1"/>
    <col min="8012" max="8012" width="12.88671875" style="43" customWidth="1"/>
    <col min="8013" max="8013" width="1.5546875" style="43" customWidth="1"/>
    <col min="8014" max="8015" width="15.44140625" style="43" customWidth="1"/>
    <col min="8016" max="8016" width="2.44140625" style="43" customWidth="1"/>
    <col min="8017" max="8018" width="12.5546875" style="43" customWidth="1"/>
    <col min="8019" max="8019" width="19.88671875" style="43" customWidth="1"/>
    <col min="8020" max="8026" width="18.44140625" style="43" customWidth="1"/>
    <col min="8027" max="8027" width="23.88671875" style="43" bestFit="1" customWidth="1"/>
    <col min="8028" max="8029" width="8.88671875" style="43"/>
    <col min="8030" max="8030" width="19" style="43" bestFit="1" customWidth="1"/>
    <col min="8031" max="8032" width="19.88671875" style="43" bestFit="1" customWidth="1"/>
    <col min="8033" max="8033" width="11.44140625" style="43" customWidth="1"/>
    <col min="8034" max="8040" width="8.88671875" style="43"/>
    <col min="8041" max="8041" width="19" style="43" bestFit="1" customWidth="1"/>
    <col min="8042" max="8042" width="19.88671875" style="43" bestFit="1" customWidth="1"/>
    <col min="8043" max="8257" width="8.88671875" style="43"/>
    <col min="8258" max="8258" width="2.88671875" style="43" bestFit="1" customWidth="1"/>
    <col min="8259" max="8259" width="3.5546875" style="43" customWidth="1"/>
    <col min="8260" max="8261" width="8.88671875" style="43"/>
    <col min="8262" max="8262" width="48.5546875" style="43" customWidth="1"/>
    <col min="8263" max="8263" width="21.44140625" style="43" customWidth="1"/>
    <col min="8264" max="8264" width="1.44140625" style="43" customWidth="1"/>
    <col min="8265" max="8265" width="18.109375" style="43" customWidth="1"/>
    <col min="8266" max="8266" width="1.44140625" style="43" customWidth="1"/>
    <col min="8267" max="8267" width="0.88671875" style="43" customWidth="1"/>
    <col min="8268" max="8268" width="12.88671875" style="43" customWidth="1"/>
    <col min="8269" max="8269" width="1.5546875" style="43" customWidth="1"/>
    <col min="8270" max="8271" width="15.44140625" style="43" customWidth="1"/>
    <col min="8272" max="8272" width="2.44140625" style="43" customWidth="1"/>
    <col min="8273" max="8274" width="12.5546875" style="43" customWidth="1"/>
    <col min="8275" max="8275" width="19.88671875" style="43" customWidth="1"/>
    <col min="8276" max="8282" width="18.44140625" style="43" customWidth="1"/>
    <col min="8283" max="8283" width="23.88671875" style="43" bestFit="1" customWidth="1"/>
    <col min="8284" max="8285" width="8.88671875" style="43"/>
    <col min="8286" max="8286" width="19" style="43" bestFit="1" customWidth="1"/>
    <col min="8287" max="8288" width="19.88671875" style="43" bestFit="1" customWidth="1"/>
    <col min="8289" max="8289" width="11.44140625" style="43" customWidth="1"/>
    <col min="8290" max="8296" width="8.88671875" style="43"/>
    <col min="8297" max="8297" width="19" style="43" bestFit="1" customWidth="1"/>
    <col min="8298" max="8298" width="19.88671875" style="43" bestFit="1" customWidth="1"/>
    <col min="8299" max="8513" width="8.88671875" style="43"/>
    <col min="8514" max="8514" width="2.88671875" style="43" bestFit="1" customWidth="1"/>
    <col min="8515" max="8515" width="3.5546875" style="43" customWidth="1"/>
    <col min="8516" max="8517" width="8.88671875" style="43"/>
    <col min="8518" max="8518" width="48.5546875" style="43" customWidth="1"/>
    <col min="8519" max="8519" width="21.44140625" style="43" customWidth="1"/>
    <col min="8520" max="8520" width="1.44140625" style="43" customWidth="1"/>
    <col min="8521" max="8521" width="18.109375" style="43" customWidth="1"/>
    <col min="8522" max="8522" width="1.44140625" style="43" customWidth="1"/>
    <col min="8523" max="8523" width="0.88671875" style="43" customWidth="1"/>
    <col min="8524" max="8524" width="12.88671875" style="43" customWidth="1"/>
    <col min="8525" max="8525" width="1.5546875" style="43" customWidth="1"/>
    <col min="8526" max="8527" width="15.44140625" style="43" customWidth="1"/>
    <col min="8528" max="8528" width="2.44140625" style="43" customWidth="1"/>
    <col min="8529" max="8530" width="12.5546875" style="43" customWidth="1"/>
    <col min="8531" max="8531" width="19.88671875" style="43" customWidth="1"/>
    <col min="8532" max="8538" width="18.44140625" style="43" customWidth="1"/>
    <col min="8539" max="8539" width="23.88671875" style="43" bestFit="1" customWidth="1"/>
    <col min="8540" max="8541" width="8.88671875" style="43"/>
    <col min="8542" max="8542" width="19" style="43" bestFit="1" customWidth="1"/>
    <col min="8543" max="8544" width="19.88671875" style="43" bestFit="1" customWidth="1"/>
    <col min="8545" max="8545" width="11.44140625" style="43" customWidth="1"/>
    <col min="8546" max="8552" width="8.88671875" style="43"/>
    <col min="8553" max="8553" width="19" style="43" bestFit="1" customWidth="1"/>
    <col min="8554" max="8554" width="19.88671875" style="43" bestFit="1" customWidth="1"/>
    <col min="8555" max="8769" width="8.88671875" style="43"/>
    <col min="8770" max="8770" width="2.88671875" style="43" bestFit="1" customWidth="1"/>
    <col min="8771" max="8771" width="3.5546875" style="43" customWidth="1"/>
    <col min="8772" max="8773" width="8.88671875" style="43"/>
    <col min="8774" max="8774" width="48.5546875" style="43" customWidth="1"/>
    <col min="8775" max="8775" width="21.44140625" style="43" customWidth="1"/>
    <col min="8776" max="8776" width="1.44140625" style="43" customWidth="1"/>
    <col min="8777" max="8777" width="18.109375" style="43" customWidth="1"/>
    <col min="8778" max="8778" width="1.44140625" style="43" customWidth="1"/>
    <col min="8779" max="8779" width="0.88671875" style="43" customWidth="1"/>
    <col min="8780" max="8780" width="12.88671875" style="43" customWidth="1"/>
    <col min="8781" max="8781" width="1.5546875" style="43" customWidth="1"/>
    <col min="8782" max="8783" width="15.44140625" style="43" customWidth="1"/>
    <col min="8784" max="8784" width="2.44140625" style="43" customWidth="1"/>
    <col min="8785" max="8786" width="12.5546875" style="43" customWidth="1"/>
    <col min="8787" max="8787" width="19.88671875" style="43" customWidth="1"/>
    <col min="8788" max="8794" width="18.44140625" style="43" customWidth="1"/>
    <col min="8795" max="8795" width="23.88671875" style="43" bestFit="1" customWidth="1"/>
    <col min="8796" max="8797" width="8.88671875" style="43"/>
    <col min="8798" max="8798" width="19" style="43" bestFit="1" customWidth="1"/>
    <col min="8799" max="8800" width="19.88671875" style="43" bestFit="1" customWidth="1"/>
    <col min="8801" max="8801" width="11.44140625" style="43" customWidth="1"/>
    <col min="8802" max="8808" width="8.88671875" style="43"/>
    <col min="8809" max="8809" width="19" style="43" bestFit="1" customWidth="1"/>
    <col min="8810" max="8810" width="19.88671875" style="43" bestFit="1" customWidth="1"/>
    <col min="8811" max="9025" width="8.88671875" style="43"/>
    <col min="9026" max="9026" width="2.88671875" style="43" bestFit="1" customWidth="1"/>
    <col min="9027" max="9027" width="3.5546875" style="43" customWidth="1"/>
    <col min="9028" max="9029" width="8.88671875" style="43"/>
    <col min="9030" max="9030" width="48.5546875" style="43" customWidth="1"/>
    <col min="9031" max="9031" width="21.44140625" style="43" customWidth="1"/>
    <col min="9032" max="9032" width="1.44140625" style="43" customWidth="1"/>
    <col min="9033" max="9033" width="18.109375" style="43" customWidth="1"/>
    <col min="9034" max="9034" width="1.44140625" style="43" customWidth="1"/>
    <col min="9035" max="9035" width="0.88671875" style="43" customWidth="1"/>
    <col min="9036" max="9036" width="12.88671875" style="43" customWidth="1"/>
    <col min="9037" max="9037" width="1.5546875" style="43" customWidth="1"/>
    <col min="9038" max="9039" width="15.44140625" style="43" customWidth="1"/>
    <col min="9040" max="9040" width="2.44140625" style="43" customWidth="1"/>
    <col min="9041" max="9042" width="12.5546875" style="43" customWidth="1"/>
    <col min="9043" max="9043" width="19.88671875" style="43" customWidth="1"/>
    <col min="9044" max="9050" width="18.44140625" style="43" customWidth="1"/>
    <col min="9051" max="9051" width="23.88671875" style="43" bestFit="1" customWidth="1"/>
    <col min="9052" max="9053" width="8.88671875" style="43"/>
    <col min="9054" max="9054" width="19" style="43" bestFit="1" customWidth="1"/>
    <col min="9055" max="9056" width="19.88671875" style="43" bestFit="1" customWidth="1"/>
    <col min="9057" max="9057" width="11.44140625" style="43" customWidth="1"/>
    <col min="9058" max="9064" width="8.88671875" style="43"/>
    <col min="9065" max="9065" width="19" style="43" bestFit="1" customWidth="1"/>
    <col min="9066" max="9066" width="19.88671875" style="43" bestFit="1" customWidth="1"/>
    <col min="9067" max="9281" width="8.88671875" style="43"/>
    <col min="9282" max="9282" width="2.88671875" style="43" bestFit="1" customWidth="1"/>
    <col min="9283" max="9283" width="3.5546875" style="43" customWidth="1"/>
    <col min="9284" max="9285" width="8.88671875" style="43"/>
    <col min="9286" max="9286" width="48.5546875" style="43" customWidth="1"/>
    <col min="9287" max="9287" width="21.44140625" style="43" customWidth="1"/>
    <col min="9288" max="9288" width="1.44140625" style="43" customWidth="1"/>
    <col min="9289" max="9289" width="18.109375" style="43" customWidth="1"/>
    <col min="9290" max="9290" width="1.44140625" style="43" customWidth="1"/>
    <col min="9291" max="9291" width="0.88671875" style="43" customWidth="1"/>
    <col min="9292" max="9292" width="12.88671875" style="43" customWidth="1"/>
    <col min="9293" max="9293" width="1.5546875" style="43" customWidth="1"/>
    <col min="9294" max="9295" width="15.44140625" style="43" customWidth="1"/>
    <col min="9296" max="9296" width="2.44140625" style="43" customWidth="1"/>
    <col min="9297" max="9298" width="12.5546875" style="43" customWidth="1"/>
    <col min="9299" max="9299" width="19.88671875" style="43" customWidth="1"/>
    <col min="9300" max="9306" width="18.44140625" style="43" customWidth="1"/>
    <col min="9307" max="9307" width="23.88671875" style="43" bestFit="1" customWidth="1"/>
    <col min="9308" max="9309" width="8.88671875" style="43"/>
    <col min="9310" max="9310" width="19" style="43" bestFit="1" customWidth="1"/>
    <col min="9311" max="9312" width="19.88671875" style="43" bestFit="1" customWidth="1"/>
    <col min="9313" max="9313" width="11.44140625" style="43" customWidth="1"/>
    <col min="9314" max="9320" width="8.88671875" style="43"/>
    <col min="9321" max="9321" width="19" style="43" bestFit="1" customWidth="1"/>
    <col min="9322" max="9322" width="19.88671875" style="43" bestFit="1" customWidth="1"/>
    <col min="9323" max="9537" width="8.88671875" style="43"/>
    <col min="9538" max="9538" width="2.88671875" style="43" bestFit="1" customWidth="1"/>
    <col min="9539" max="9539" width="3.5546875" style="43" customWidth="1"/>
    <col min="9540" max="9541" width="8.88671875" style="43"/>
    <col min="9542" max="9542" width="48.5546875" style="43" customWidth="1"/>
    <col min="9543" max="9543" width="21.44140625" style="43" customWidth="1"/>
    <col min="9544" max="9544" width="1.44140625" style="43" customWidth="1"/>
    <col min="9545" max="9545" width="18.109375" style="43" customWidth="1"/>
    <col min="9546" max="9546" width="1.44140625" style="43" customWidth="1"/>
    <col min="9547" max="9547" width="0.88671875" style="43" customWidth="1"/>
    <col min="9548" max="9548" width="12.88671875" style="43" customWidth="1"/>
    <col min="9549" max="9549" width="1.5546875" style="43" customWidth="1"/>
    <col min="9550" max="9551" width="15.44140625" style="43" customWidth="1"/>
    <col min="9552" max="9552" width="2.44140625" style="43" customWidth="1"/>
    <col min="9553" max="9554" width="12.5546875" style="43" customWidth="1"/>
    <col min="9555" max="9555" width="19.88671875" style="43" customWidth="1"/>
    <col min="9556" max="9562" width="18.44140625" style="43" customWidth="1"/>
    <col min="9563" max="9563" width="23.88671875" style="43" bestFit="1" customWidth="1"/>
    <col min="9564" max="9565" width="8.88671875" style="43"/>
    <col min="9566" max="9566" width="19" style="43" bestFit="1" customWidth="1"/>
    <col min="9567" max="9568" width="19.88671875" style="43" bestFit="1" customWidth="1"/>
    <col min="9569" max="9569" width="11.44140625" style="43" customWidth="1"/>
    <col min="9570" max="9576" width="8.88671875" style="43"/>
    <col min="9577" max="9577" width="19" style="43" bestFit="1" customWidth="1"/>
    <col min="9578" max="9578" width="19.88671875" style="43" bestFit="1" customWidth="1"/>
    <col min="9579" max="9793" width="8.88671875" style="43"/>
    <col min="9794" max="9794" width="2.88671875" style="43" bestFit="1" customWidth="1"/>
    <col min="9795" max="9795" width="3.5546875" style="43" customWidth="1"/>
    <col min="9796" max="9797" width="8.88671875" style="43"/>
    <col min="9798" max="9798" width="48.5546875" style="43" customWidth="1"/>
    <col min="9799" max="9799" width="21.44140625" style="43" customWidth="1"/>
    <col min="9800" max="9800" width="1.44140625" style="43" customWidth="1"/>
    <col min="9801" max="9801" width="18.109375" style="43" customWidth="1"/>
    <col min="9802" max="9802" width="1.44140625" style="43" customWidth="1"/>
    <col min="9803" max="9803" width="0.88671875" style="43" customWidth="1"/>
    <col min="9804" max="9804" width="12.88671875" style="43" customWidth="1"/>
    <col min="9805" max="9805" width="1.5546875" style="43" customWidth="1"/>
    <col min="9806" max="9807" width="15.44140625" style="43" customWidth="1"/>
    <col min="9808" max="9808" width="2.44140625" style="43" customWidth="1"/>
    <col min="9809" max="9810" width="12.5546875" style="43" customWidth="1"/>
    <col min="9811" max="9811" width="19.88671875" style="43" customWidth="1"/>
    <col min="9812" max="9818" width="18.44140625" style="43" customWidth="1"/>
    <col min="9819" max="9819" width="23.88671875" style="43" bestFit="1" customWidth="1"/>
    <col min="9820" max="9821" width="8.88671875" style="43"/>
    <col min="9822" max="9822" width="19" style="43" bestFit="1" customWidth="1"/>
    <col min="9823" max="9824" width="19.88671875" style="43" bestFit="1" customWidth="1"/>
    <col min="9825" max="9825" width="11.44140625" style="43" customWidth="1"/>
    <col min="9826" max="9832" width="8.88671875" style="43"/>
    <col min="9833" max="9833" width="19" style="43" bestFit="1" customWidth="1"/>
    <col min="9834" max="9834" width="19.88671875" style="43" bestFit="1" customWidth="1"/>
    <col min="9835" max="10049" width="8.88671875" style="43"/>
    <col min="10050" max="10050" width="2.88671875" style="43" bestFit="1" customWidth="1"/>
    <col min="10051" max="10051" width="3.5546875" style="43" customWidth="1"/>
    <col min="10052" max="10053" width="8.88671875" style="43"/>
    <col min="10054" max="10054" width="48.5546875" style="43" customWidth="1"/>
    <col min="10055" max="10055" width="21.44140625" style="43" customWidth="1"/>
    <col min="10056" max="10056" width="1.44140625" style="43" customWidth="1"/>
    <col min="10057" max="10057" width="18.109375" style="43" customWidth="1"/>
    <col min="10058" max="10058" width="1.44140625" style="43" customWidth="1"/>
    <col min="10059" max="10059" width="0.88671875" style="43" customWidth="1"/>
    <col min="10060" max="10060" width="12.88671875" style="43" customWidth="1"/>
    <col min="10061" max="10061" width="1.5546875" style="43" customWidth="1"/>
    <col min="10062" max="10063" width="15.44140625" style="43" customWidth="1"/>
    <col min="10064" max="10064" width="2.44140625" style="43" customWidth="1"/>
    <col min="10065" max="10066" width="12.5546875" style="43" customWidth="1"/>
    <col min="10067" max="10067" width="19.88671875" style="43" customWidth="1"/>
    <col min="10068" max="10074" width="18.44140625" style="43" customWidth="1"/>
    <col min="10075" max="10075" width="23.88671875" style="43" bestFit="1" customWidth="1"/>
    <col min="10076" max="10077" width="8.88671875" style="43"/>
    <col min="10078" max="10078" width="19" style="43" bestFit="1" customWidth="1"/>
    <col min="10079" max="10080" width="19.88671875" style="43" bestFit="1" customWidth="1"/>
    <col min="10081" max="10081" width="11.44140625" style="43" customWidth="1"/>
    <col min="10082" max="10088" width="8.88671875" style="43"/>
    <col min="10089" max="10089" width="19" style="43" bestFit="1" customWidth="1"/>
    <col min="10090" max="10090" width="19.88671875" style="43" bestFit="1" customWidth="1"/>
    <col min="10091" max="10305" width="8.88671875" style="43"/>
    <col min="10306" max="10306" width="2.88671875" style="43" bestFit="1" customWidth="1"/>
    <col min="10307" max="10307" width="3.5546875" style="43" customWidth="1"/>
    <col min="10308" max="10309" width="8.88671875" style="43"/>
    <col min="10310" max="10310" width="48.5546875" style="43" customWidth="1"/>
    <col min="10311" max="10311" width="21.44140625" style="43" customWidth="1"/>
    <col min="10312" max="10312" width="1.44140625" style="43" customWidth="1"/>
    <col min="10313" max="10313" width="18.109375" style="43" customWidth="1"/>
    <col min="10314" max="10314" width="1.44140625" style="43" customWidth="1"/>
    <col min="10315" max="10315" width="0.88671875" style="43" customWidth="1"/>
    <col min="10316" max="10316" width="12.88671875" style="43" customWidth="1"/>
    <col min="10317" max="10317" width="1.5546875" style="43" customWidth="1"/>
    <col min="10318" max="10319" width="15.44140625" style="43" customWidth="1"/>
    <col min="10320" max="10320" width="2.44140625" style="43" customWidth="1"/>
    <col min="10321" max="10322" width="12.5546875" style="43" customWidth="1"/>
    <col min="10323" max="10323" width="19.88671875" style="43" customWidth="1"/>
    <col min="10324" max="10330" width="18.44140625" style="43" customWidth="1"/>
    <col min="10331" max="10331" width="23.88671875" style="43" bestFit="1" customWidth="1"/>
    <col min="10332" max="10333" width="8.88671875" style="43"/>
    <col min="10334" max="10334" width="19" style="43" bestFit="1" customWidth="1"/>
    <col min="10335" max="10336" width="19.88671875" style="43" bestFit="1" customWidth="1"/>
    <col min="10337" max="10337" width="11.44140625" style="43" customWidth="1"/>
    <col min="10338" max="10344" width="8.88671875" style="43"/>
    <col min="10345" max="10345" width="19" style="43" bestFit="1" customWidth="1"/>
    <col min="10346" max="10346" width="19.88671875" style="43" bestFit="1" customWidth="1"/>
    <col min="10347" max="10561" width="8.88671875" style="43"/>
    <col min="10562" max="10562" width="2.88671875" style="43" bestFit="1" customWidth="1"/>
    <col min="10563" max="10563" width="3.5546875" style="43" customWidth="1"/>
    <col min="10564" max="10565" width="8.88671875" style="43"/>
    <col min="10566" max="10566" width="48.5546875" style="43" customWidth="1"/>
    <col min="10567" max="10567" width="21.44140625" style="43" customWidth="1"/>
    <col min="10568" max="10568" width="1.44140625" style="43" customWidth="1"/>
    <col min="10569" max="10569" width="18.109375" style="43" customWidth="1"/>
    <col min="10570" max="10570" width="1.44140625" style="43" customWidth="1"/>
    <col min="10571" max="10571" width="0.88671875" style="43" customWidth="1"/>
    <col min="10572" max="10572" width="12.88671875" style="43" customWidth="1"/>
    <col min="10573" max="10573" width="1.5546875" style="43" customWidth="1"/>
    <col min="10574" max="10575" width="15.44140625" style="43" customWidth="1"/>
    <col min="10576" max="10576" width="2.44140625" style="43" customWidth="1"/>
    <col min="10577" max="10578" width="12.5546875" style="43" customWidth="1"/>
    <col min="10579" max="10579" width="19.88671875" style="43" customWidth="1"/>
    <col min="10580" max="10586" width="18.44140625" style="43" customWidth="1"/>
    <col min="10587" max="10587" width="23.88671875" style="43" bestFit="1" customWidth="1"/>
    <col min="10588" max="10589" width="8.88671875" style="43"/>
    <col min="10590" max="10590" width="19" style="43" bestFit="1" customWidth="1"/>
    <col min="10591" max="10592" width="19.88671875" style="43" bestFit="1" customWidth="1"/>
    <col min="10593" max="10593" width="11.44140625" style="43" customWidth="1"/>
    <col min="10594" max="10600" width="8.88671875" style="43"/>
    <col min="10601" max="10601" width="19" style="43" bestFit="1" customWidth="1"/>
    <col min="10602" max="10602" width="19.88671875" style="43" bestFit="1" customWidth="1"/>
    <col min="10603" max="10817" width="8.88671875" style="43"/>
    <col min="10818" max="10818" width="2.88671875" style="43" bestFit="1" customWidth="1"/>
    <col min="10819" max="10819" width="3.5546875" style="43" customWidth="1"/>
    <col min="10820" max="10821" width="8.88671875" style="43"/>
    <col min="10822" max="10822" width="48.5546875" style="43" customWidth="1"/>
    <col min="10823" max="10823" width="21.44140625" style="43" customWidth="1"/>
    <col min="10824" max="10824" width="1.44140625" style="43" customWidth="1"/>
    <col min="10825" max="10825" width="18.109375" style="43" customWidth="1"/>
    <col min="10826" max="10826" width="1.44140625" style="43" customWidth="1"/>
    <col min="10827" max="10827" width="0.88671875" style="43" customWidth="1"/>
    <col min="10828" max="10828" width="12.88671875" style="43" customWidth="1"/>
    <col min="10829" max="10829" width="1.5546875" style="43" customWidth="1"/>
    <col min="10830" max="10831" width="15.44140625" style="43" customWidth="1"/>
    <col min="10832" max="10832" width="2.44140625" style="43" customWidth="1"/>
    <col min="10833" max="10834" width="12.5546875" style="43" customWidth="1"/>
    <col min="10835" max="10835" width="19.88671875" style="43" customWidth="1"/>
    <col min="10836" max="10842" width="18.44140625" style="43" customWidth="1"/>
    <col min="10843" max="10843" width="23.88671875" style="43" bestFit="1" customWidth="1"/>
    <col min="10844" max="10845" width="8.88671875" style="43"/>
    <col min="10846" max="10846" width="19" style="43" bestFit="1" customWidth="1"/>
    <col min="10847" max="10848" width="19.88671875" style="43" bestFit="1" customWidth="1"/>
    <col min="10849" max="10849" width="11.44140625" style="43" customWidth="1"/>
    <col min="10850" max="10856" width="8.88671875" style="43"/>
    <col min="10857" max="10857" width="19" style="43" bestFit="1" customWidth="1"/>
    <col min="10858" max="10858" width="19.88671875" style="43" bestFit="1" customWidth="1"/>
    <col min="10859" max="11073" width="8.88671875" style="43"/>
    <col min="11074" max="11074" width="2.88671875" style="43" bestFit="1" customWidth="1"/>
    <col min="11075" max="11075" width="3.5546875" style="43" customWidth="1"/>
    <col min="11076" max="11077" width="8.88671875" style="43"/>
    <col min="11078" max="11078" width="48.5546875" style="43" customWidth="1"/>
    <col min="11079" max="11079" width="21.44140625" style="43" customWidth="1"/>
    <col min="11080" max="11080" width="1.44140625" style="43" customWidth="1"/>
    <col min="11081" max="11081" width="18.109375" style="43" customWidth="1"/>
    <col min="11082" max="11082" width="1.44140625" style="43" customWidth="1"/>
    <col min="11083" max="11083" width="0.88671875" style="43" customWidth="1"/>
    <col min="11084" max="11084" width="12.88671875" style="43" customWidth="1"/>
    <col min="11085" max="11085" width="1.5546875" style="43" customWidth="1"/>
    <col min="11086" max="11087" width="15.44140625" style="43" customWidth="1"/>
    <col min="11088" max="11088" width="2.44140625" style="43" customWidth="1"/>
    <col min="11089" max="11090" width="12.5546875" style="43" customWidth="1"/>
    <col min="11091" max="11091" width="19.88671875" style="43" customWidth="1"/>
    <col min="11092" max="11098" width="18.44140625" style="43" customWidth="1"/>
    <col min="11099" max="11099" width="23.88671875" style="43" bestFit="1" customWidth="1"/>
    <col min="11100" max="11101" width="8.88671875" style="43"/>
    <col min="11102" max="11102" width="19" style="43" bestFit="1" customWidth="1"/>
    <col min="11103" max="11104" width="19.88671875" style="43" bestFit="1" customWidth="1"/>
    <col min="11105" max="11105" width="11.44140625" style="43" customWidth="1"/>
    <col min="11106" max="11112" width="8.88671875" style="43"/>
    <col min="11113" max="11113" width="19" style="43" bestFit="1" customWidth="1"/>
    <col min="11114" max="11114" width="19.88671875" style="43" bestFit="1" customWidth="1"/>
    <col min="11115" max="11329" width="8.88671875" style="43"/>
    <col min="11330" max="11330" width="2.88671875" style="43" bestFit="1" customWidth="1"/>
    <col min="11331" max="11331" width="3.5546875" style="43" customWidth="1"/>
    <col min="11332" max="11333" width="8.88671875" style="43"/>
    <col min="11334" max="11334" width="48.5546875" style="43" customWidth="1"/>
    <col min="11335" max="11335" width="21.44140625" style="43" customWidth="1"/>
    <col min="11336" max="11336" width="1.44140625" style="43" customWidth="1"/>
    <col min="11337" max="11337" width="18.109375" style="43" customWidth="1"/>
    <col min="11338" max="11338" width="1.44140625" style="43" customWidth="1"/>
    <col min="11339" max="11339" width="0.88671875" style="43" customWidth="1"/>
    <col min="11340" max="11340" width="12.88671875" style="43" customWidth="1"/>
    <col min="11341" max="11341" width="1.5546875" style="43" customWidth="1"/>
    <col min="11342" max="11343" width="15.44140625" style="43" customWidth="1"/>
    <col min="11344" max="11344" width="2.44140625" style="43" customWidth="1"/>
    <col min="11345" max="11346" width="12.5546875" style="43" customWidth="1"/>
    <col min="11347" max="11347" width="19.88671875" style="43" customWidth="1"/>
    <col min="11348" max="11354" width="18.44140625" style="43" customWidth="1"/>
    <col min="11355" max="11355" width="23.88671875" style="43" bestFit="1" customWidth="1"/>
    <col min="11356" max="11357" width="8.88671875" style="43"/>
    <col min="11358" max="11358" width="19" style="43" bestFit="1" customWidth="1"/>
    <col min="11359" max="11360" width="19.88671875" style="43" bestFit="1" customWidth="1"/>
    <col min="11361" max="11361" width="11.44140625" style="43" customWidth="1"/>
    <col min="11362" max="11368" width="8.88671875" style="43"/>
    <col min="11369" max="11369" width="19" style="43" bestFit="1" customWidth="1"/>
    <col min="11370" max="11370" width="19.88671875" style="43" bestFit="1" customWidth="1"/>
    <col min="11371" max="11585" width="8.88671875" style="43"/>
    <col min="11586" max="11586" width="2.88671875" style="43" bestFit="1" customWidth="1"/>
    <col min="11587" max="11587" width="3.5546875" style="43" customWidth="1"/>
    <col min="11588" max="11589" width="8.88671875" style="43"/>
    <col min="11590" max="11590" width="48.5546875" style="43" customWidth="1"/>
    <col min="11591" max="11591" width="21.44140625" style="43" customWidth="1"/>
    <col min="11592" max="11592" width="1.44140625" style="43" customWidth="1"/>
    <col min="11593" max="11593" width="18.109375" style="43" customWidth="1"/>
    <col min="11594" max="11594" width="1.44140625" style="43" customWidth="1"/>
    <col min="11595" max="11595" width="0.88671875" style="43" customWidth="1"/>
    <col min="11596" max="11596" width="12.88671875" style="43" customWidth="1"/>
    <col min="11597" max="11597" width="1.5546875" style="43" customWidth="1"/>
    <col min="11598" max="11599" width="15.44140625" style="43" customWidth="1"/>
    <col min="11600" max="11600" width="2.44140625" style="43" customWidth="1"/>
    <col min="11601" max="11602" width="12.5546875" style="43" customWidth="1"/>
    <col min="11603" max="11603" width="19.88671875" style="43" customWidth="1"/>
    <col min="11604" max="11610" width="18.44140625" style="43" customWidth="1"/>
    <col min="11611" max="11611" width="23.88671875" style="43" bestFit="1" customWidth="1"/>
    <col min="11612" max="11613" width="8.88671875" style="43"/>
    <col min="11614" max="11614" width="19" style="43" bestFit="1" customWidth="1"/>
    <col min="11615" max="11616" width="19.88671875" style="43" bestFit="1" customWidth="1"/>
    <col min="11617" max="11617" width="11.44140625" style="43" customWidth="1"/>
    <col min="11618" max="11624" width="8.88671875" style="43"/>
    <col min="11625" max="11625" width="19" style="43" bestFit="1" customWidth="1"/>
    <col min="11626" max="11626" width="19.88671875" style="43" bestFit="1" customWidth="1"/>
    <col min="11627" max="11841" width="8.88671875" style="43"/>
    <col min="11842" max="11842" width="2.88671875" style="43" bestFit="1" customWidth="1"/>
    <col min="11843" max="11843" width="3.5546875" style="43" customWidth="1"/>
    <col min="11844" max="11845" width="8.88671875" style="43"/>
    <col min="11846" max="11846" width="48.5546875" style="43" customWidth="1"/>
    <col min="11847" max="11847" width="21.44140625" style="43" customWidth="1"/>
    <col min="11848" max="11848" width="1.44140625" style="43" customWidth="1"/>
    <col min="11849" max="11849" width="18.109375" style="43" customWidth="1"/>
    <col min="11850" max="11850" width="1.44140625" style="43" customWidth="1"/>
    <col min="11851" max="11851" width="0.88671875" style="43" customWidth="1"/>
    <col min="11852" max="11852" width="12.88671875" style="43" customWidth="1"/>
    <col min="11853" max="11853" width="1.5546875" style="43" customWidth="1"/>
    <col min="11854" max="11855" width="15.44140625" style="43" customWidth="1"/>
    <col min="11856" max="11856" width="2.44140625" style="43" customWidth="1"/>
    <col min="11857" max="11858" width="12.5546875" style="43" customWidth="1"/>
    <col min="11859" max="11859" width="19.88671875" style="43" customWidth="1"/>
    <col min="11860" max="11866" width="18.44140625" style="43" customWidth="1"/>
    <col min="11867" max="11867" width="23.88671875" style="43" bestFit="1" customWidth="1"/>
    <col min="11868" max="11869" width="8.88671875" style="43"/>
    <col min="11870" max="11870" width="19" style="43" bestFit="1" customWidth="1"/>
    <col min="11871" max="11872" width="19.88671875" style="43" bestFit="1" customWidth="1"/>
    <col min="11873" max="11873" width="11.44140625" style="43" customWidth="1"/>
    <col min="11874" max="11880" width="8.88671875" style="43"/>
    <col min="11881" max="11881" width="19" style="43" bestFit="1" customWidth="1"/>
    <col min="11882" max="11882" width="19.88671875" style="43" bestFit="1" customWidth="1"/>
    <col min="11883" max="12097" width="8.88671875" style="43"/>
    <col min="12098" max="12098" width="2.88671875" style="43" bestFit="1" customWidth="1"/>
    <col min="12099" max="12099" width="3.5546875" style="43" customWidth="1"/>
    <col min="12100" max="12101" width="8.88671875" style="43"/>
    <col min="12102" max="12102" width="48.5546875" style="43" customWidth="1"/>
    <col min="12103" max="12103" width="21.44140625" style="43" customWidth="1"/>
    <col min="12104" max="12104" width="1.44140625" style="43" customWidth="1"/>
    <col min="12105" max="12105" width="18.109375" style="43" customWidth="1"/>
    <col min="12106" max="12106" width="1.44140625" style="43" customWidth="1"/>
    <col min="12107" max="12107" width="0.88671875" style="43" customWidth="1"/>
    <col min="12108" max="12108" width="12.88671875" style="43" customWidth="1"/>
    <col min="12109" max="12109" width="1.5546875" style="43" customWidth="1"/>
    <col min="12110" max="12111" width="15.44140625" style="43" customWidth="1"/>
    <col min="12112" max="12112" width="2.44140625" style="43" customWidth="1"/>
    <col min="12113" max="12114" width="12.5546875" style="43" customWidth="1"/>
    <col min="12115" max="12115" width="19.88671875" style="43" customWidth="1"/>
    <col min="12116" max="12122" width="18.44140625" style="43" customWidth="1"/>
    <col min="12123" max="12123" width="23.88671875" style="43" bestFit="1" customWidth="1"/>
    <col min="12124" max="12125" width="8.88671875" style="43"/>
    <col min="12126" max="12126" width="19" style="43" bestFit="1" customWidth="1"/>
    <col min="12127" max="12128" width="19.88671875" style="43" bestFit="1" customWidth="1"/>
    <col min="12129" max="12129" width="11.44140625" style="43" customWidth="1"/>
    <col min="12130" max="12136" width="8.88671875" style="43"/>
    <col min="12137" max="12137" width="19" style="43" bestFit="1" customWidth="1"/>
    <col min="12138" max="12138" width="19.88671875" style="43" bestFit="1" customWidth="1"/>
    <col min="12139" max="12353" width="8.88671875" style="43"/>
    <col min="12354" max="12354" width="2.88671875" style="43" bestFit="1" customWidth="1"/>
    <col min="12355" max="12355" width="3.5546875" style="43" customWidth="1"/>
    <col min="12356" max="12357" width="8.88671875" style="43"/>
    <col min="12358" max="12358" width="48.5546875" style="43" customWidth="1"/>
    <col min="12359" max="12359" width="21.44140625" style="43" customWidth="1"/>
    <col min="12360" max="12360" width="1.44140625" style="43" customWidth="1"/>
    <col min="12361" max="12361" width="18.109375" style="43" customWidth="1"/>
    <col min="12362" max="12362" width="1.44140625" style="43" customWidth="1"/>
    <col min="12363" max="12363" width="0.88671875" style="43" customWidth="1"/>
    <col min="12364" max="12364" width="12.88671875" style="43" customWidth="1"/>
    <col min="12365" max="12365" width="1.5546875" style="43" customWidth="1"/>
    <col min="12366" max="12367" width="15.44140625" style="43" customWidth="1"/>
    <col min="12368" max="12368" width="2.44140625" style="43" customWidth="1"/>
    <col min="12369" max="12370" width="12.5546875" style="43" customWidth="1"/>
    <col min="12371" max="12371" width="19.88671875" style="43" customWidth="1"/>
    <col min="12372" max="12378" width="18.44140625" style="43" customWidth="1"/>
    <col min="12379" max="12379" width="23.88671875" style="43" bestFit="1" customWidth="1"/>
    <col min="12380" max="12381" width="8.88671875" style="43"/>
    <col min="12382" max="12382" width="19" style="43" bestFit="1" customWidth="1"/>
    <col min="12383" max="12384" width="19.88671875" style="43" bestFit="1" customWidth="1"/>
    <col min="12385" max="12385" width="11.44140625" style="43" customWidth="1"/>
    <col min="12386" max="12392" width="8.88671875" style="43"/>
    <col min="12393" max="12393" width="19" style="43" bestFit="1" customWidth="1"/>
    <col min="12394" max="12394" width="19.88671875" style="43" bestFit="1" customWidth="1"/>
    <col min="12395" max="12609" width="8.88671875" style="43"/>
    <col min="12610" max="12610" width="2.88671875" style="43" bestFit="1" customWidth="1"/>
    <col min="12611" max="12611" width="3.5546875" style="43" customWidth="1"/>
    <col min="12612" max="12613" width="8.88671875" style="43"/>
    <col min="12614" max="12614" width="48.5546875" style="43" customWidth="1"/>
    <col min="12615" max="12615" width="21.44140625" style="43" customWidth="1"/>
    <col min="12616" max="12616" width="1.44140625" style="43" customWidth="1"/>
    <col min="12617" max="12617" width="18.109375" style="43" customWidth="1"/>
    <col min="12618" max="12618" width="1.44140625" style="43" customWidth="1"/>
    <col min="12619" max="12619" width="0.88671875" style="43" customWidth="1"/>
    <col min="12620" max="12620" width="12.88671875" style="43" customWidth="1"/>
    <col min="12621" max="12621" width="1.5546875" style="43" customWidth="1"/>
    <col min="12622" max="12623" width="15.44140625" style="43" customWidth="1"/>
    <col min="12624" max="12624" width="2.44140625" style="43" customWidth="1"/>
    <col min="12625" max="12626" width="12.5546875" style="43" customWidth="1"/>
    <col min="12627" max="12627" width="19.88671875" style="43" customWidth="1"/>
    <col min="12628" max="12634" width="18.44140625" style="43" customWidth="1"/>
    <col min="12635" max="12635" width="23.88671875" style="43" bestFit="1" customWidth="1"/>
    <col min="12636" max="12637" width="8.88671875" style="43"/>
    <col min="12638" max="12638" width="19" style="43" bestFit="1" customWidth="1"/>
    <col min="12639" max="12640" width="19.88671875" style="43" bestFit="1" customWidth="1"/>
    <col min="12641" max="12641" width="11.44140625" style="43" customWidth="1"/>
    <col min="12642" max="12648" width="8.88671875" style="43"/>
    <col min="12649" max="12649" width="19" style="43" bestFit="1" customWidth="1"/>
    <col min="12650" max="12650" width="19.88671875" style="43" bestFit="1" customWidth="1"/>
    <col min="12651" max="12865" width="8.88671875" style="43"/>
    <col min="12866" max="12866" width="2.88671875" style="43" bestFit="1" customWidth="1"/>
    <col min="12867" max="12867" width="3.5546875" style="43" customWidth="1"/>
    <col min="12868" max="12869" width="8.88671875" style="43"/>
    <col min="12870" max="12870" width="48.5546875" style="43" customWidth="1"/>
    <col min="12871" max="12871" width="21.44140625" style="43" customWidth="1"/>
    <col min="12872" max="12872" width="1.44140625" style="43" customWidth="1"/>
    <col min="12873" max="12873" width="18.109375" style="43" customWidth="1"/>
    <col min="12874" max="12874" width="1.44140625" style="43" customWidth="1"/>
    <col min="12875" max="12875" width="0.88671875" style="43" customWidth="1"/>
    <col min="12876" max="12876" width="12.88671875" style="43" customWidth="1"/>
    <col min="12877" max="12877" width="1.5546875" style="43" customWidth="1"/>
    <col min="12878" max="12879" width="15.44140625" style="43" customWidth="1"/>
    <col min="12880" max="12880" width="2.44140625" style="43" customWidth="1"/>
    <col min="12881" max="12882" width="12.5546875" style="43" customWidth="1"/>
    <col min="12883" max="12883" width="19.88671875" style="43" customWidth="1"/>
    <col min="12884" max="12890" width="18.44140625" style="43" customWidth="1"/>
    <col min="12891" max="12891" width="23.88671875" style="43" bestFit="1" customWidth="1"/>
    <col min="12892" max="12893" width="8.88671875" style="43"/>
    <col min="12894" max="12894" width="19" style="43" bestFit="1" customWidth="1"/>
    <col min="12895" max="12896" width="19.88671875" style="43" bestFit="1" customWidth="1"/>
    <col min="12897" max="12897" width="11.44140625" style="43" customWidth="1"/>
    <col min="12898" max="12904" width="8.88671875" style="43"/>
    <col min="12905" max="12905" width="19" style="43" bestFit="1" customWidth="1"/>
    <col min="12906" max="12906" width="19.88671875" style="43" bestFit="1" customWidth="1"/>
    <col min="12907" max="13121" width="8.88671875" style="43"/>
    <col min="13122" max="13122" width="2.88671875" style="43" bestFit="1" customWidth="1"/>
    <col min="13123" max="13123" width="3.5546875" style="43" customWidth="1"/>
    <col min="13124" max="13125" width="8.88671875" style="43"/>
    <col min="13126" max="13126" width="48.5546875" style="43" customWidth="1"/>
    <col min="13127" max="13127" width="21.44140625" style="43" customWidth="1"/>
    <col min="13128" max="13128" width="1.44140625" style="43" customWidth="1"/>
    <col min="13129" max="13129" width="18.109375" style="43" customWidth="1"/>
    <col min="13130" max="13130" width="1.44140625" style="43" customWidth="1"/>
    <col min="13131" max="13131" width="0.88671875" style="43" customWidth="1"/>
    <col min="13132" max="13132" width="12.88671875" style="43" customWidth="1"/>
    <col min="13133" max="13133" width="1.5546875" style="43" customWidth="1"/>
    <col min="13134" max="13135" width="15.44140625" style="43" customWidth="1"/>
    <col min="13136" max="13136" width="2.44140625" style="43" customWidth="1"/>
    <col min="13137" max="13138" width="12.5546875" style="43" customWidth="1"/>
    <col min="13139" max="13139" width="19.88671875" style="43" customWidth="1"/>
    <col min="13140" max="13146" width="18.44140625" style="43" customWidth="1"/>
    <col min="13147" max="13147" width="23.88671875" style="43" bestFit="1" customWidth="1"/>
    <col min="13148" max="13149" width="8.88671875" style="43"/>
    <col min="13150" max="13150" width="19" style="43" bestFit="1" customWidth="1"/>
    <col min="13151" max="13152" width="19.88671875" style="43" bestFit="1" customWidth="1"/>
    <col min="13153" max="13153" width="11.44140625" style="43" customWidth="1"/>
    <col min="13154" max="13160" width="8.88671875" style="43"/>
    <col min="13161" max="13161" width="19" style="43" bestFit="1" customWidth="1"/>
    <col min="13162" max="13162" width="19.88671875" style="43" bestFit="1" customWidth="1"/>
    <col min="13163" max="13377" width="8.88671875" style="43"/>
    <col min="13378" max="13378" width="2.88671875" style="43" bestFit="1" customWidth="1"/>
    <col min="13379" max="13379" width="3.5546875" style="43" customWidth="1"/>
    <col min="13380" max="13381" width="8.88671875" style="43"/>
    <col min="13382" max="13382" width="48.5546875" style="43" customWidth="1"/>
    <col min="13383" max="13383" width="21.44140625" style="43" customWidth="1"/>
    <col min="13384" max="13384" width="1.44140625" style="43" customWidth="1"/>
    <col min="13385" max="13385" width="18.109375" style="43" customWidth="1"/>
    <col min="13386" max="13386" width="1.44140625" style="43" customWidth="1"/>
    <col min="13387" max="13387" width="0.88671875" style="43" customWidth="1"/>
    <col min="13388" max="13388" width="12.88671875" style="43" customWidth="1"/>
    <col min="13389" max="13389" width="1.5546875" style="43" customWidth="1"/>
    <col min="13390" max="13391" width="15.44140625" style="43" customWidth="1"/>
    <col min="13392" max="13392" width="2.44140625" style="43" customWidth="1"/>
    <col min="13393" max="13394" width="12.5546875" style="43" customWidth="1"/>
    <col min="13395" max="13395" width="19.88671875" style="43" customWidth="1"/>
    <col min="13396" max="13402" width="18.44140625" style="43" customWidth="1"/>
    <col min="13403" max="13403" width="23.88671875" style="43" bestFit="1" customWidth="1"/>
    <col min="13404" max="13405" width="8.88671875" style="43"/>
    <col min="13406" max="13406" width="19" style="43" bestFit="1" customWidth="1"/>
    <col min="13407" max="13408" width="19.88671875" style="43" bestFit="1" customWidth="1"/>
    <col min="13409" max="13409" width="11.44140625" style="43" customWidth="1"/>
    <col min="13410" max="13416" width="8.88671875" style="43"/>
    <col min="13417" max="13417" width="19" style="43" bestFit="1" customWidth="1"/>
    <col min="13418" max="13418" width="19.88671875" style="43" bestFit="1" customWidth="1"/>
    <col min="13419" max="13633" width="8.88671875" style="43"/>
    <col min="13634" max="13634" width="2.88671875" style="43" bestFit="1" customWidth="1"/>
    <col min="13635" max="13635" width="3.5546875" style="43" customWidth="1"/>
    <col min="13636" max="13637" width="8.88671875" style="43"/>
    <col min="13638" max="13638" width="48.5546875" style="43" customWidth="1"/>
    <col min="13639" max="13639" width="21.44140625" style="43" customWidth="1"/>
    <col min="13640" max="13640" width="1.44140625" style="43" customWidth="1"/>
    <col min="13641" max="13641" width="18.109375" style="43" customWidth="1"/>
    <col min="13642" max="13642" width="1.44140625" style="43" customWidth="1"/>
    <col min="13643" max="13643" width="0.88671875" style="43" customWidth="1"/>
    <col min="13644" max="13644" width="12.88671875" style="43" customWidth="1"/>
    <col min="13645" max="13645" width="1.5546875" style="43" customWidth="1"/>
    <col min="13646" max="13647" width="15.44140625" style="43" customWidth="1"/>
    <col min="13648" max="13648" width="2.44140625" style="43" customWidth="1"/>
    <col min="13649" max="13650" width="12.5546875" style="43" customWidth="1"/>
    <col min="13651" max="13651" width="19.88671875" style="43" customWidth="1"/>
    <col min="13652" max="13658" width="18.44140625" style="43" customWidth="1"/>
    <col min="13659" max="13659" width="23.88671875" style="43" bestFit="1" customWidth="1"/>
    <col min="13660" max="13661" width="8.88671875" style="43"/>
    <col min="13662" max="13662" width="19" style="43" bestFit="1" customWidth="1"/>
    <col min="13663" max="13664" width="19.88671875" style="43" bestFit="1" customWidth="1"/>
    <col min="13665" max="13665" width="11.44140625" style="43" customWidth="1"/>
    <col min="13666" max="13672" width="8.88671875" style="43"/>
    <col min="13673" max="13673" width="19" style="43" bestFit="1" customWidth="1"/>
    <col min="13674" max="13674" width="19.88671875" style="43" bestFit="1" customWidth="1"/>
    <col min="13675" max="13889" width="8.88671875" style="43"/>
    <col min="13890" max="13890" width="2.88671875" style="43" bestFit="1" customWidth="1"/>
    <col min="13891" max="13891" width="3.5546875" style="43" customWidth="1"/>
    <col min="13892" max="13893" width="8.88671875" style="43"/>
    <col min="13894" max="13894" width="48.5546875" style="43" customWidth="1"/>
    <col min="13895" max="13895" width="21.44140625" style="43" customWidth="1"/>
    <col min="13896" max="13896" width="1.44140625" style="43" customWidth="1"/>
    <col min="13897" max="13897" width="18.109375" style="43" customWidth="1"/>
    <col min="13898" max="13898" width="1.44140625" style="43" customWidth="1"/>
    <col min="13899" max="13899" width="0.88671875" style="43" customWidth="1"/>
    <col min="13900" max="13900" width="12.88671875" style="43" customWidth="1"/>
    <col min="13901" max="13901" width="1.5546875" style="43" customWidth="1"/>
    <col min="13902" max="13903" width="15.44140625" style="43" customWidth="1"/>
    <col min="13904" max="13904" width="2.44140625" style="43" customWidth="1"/>
    <col min="13905" max="13906" width="12.5546875" style="43" customWidth="1"/>
    <col min="13907" max="13907" width="19.88671875" style="43" customWidth="1"/>
    <col min="13908" max="13914" width="18.44140625" style="43" customWidth="1"/>
    <col min="13915" max="13915" width="23.88671875" style="43" bestFit="1" customWidth="1"/>
    <col min="13916" max="13917" width="8.88671875" style="43"/>
    <col min="13918" max="13918" width="19" style="43" bestFit="1" customWidth="1"/>
    <col min="13919" max="13920" width="19.88671875" style="43" bestFit="1" customWidth="1"/>
    <col min="13921" max="13921" width="11.44140625" style="43" customWidth="1"/>
    <col min="13922" max="13928" width="8.88671875" style="43"/>
    <col min="13929" max="13929" width="19" style="43" bestFit="1" customWidth="1"/>
    <col min="13930" max="13930" width="19.88671875" style="43" bestFit="1" customWidth="1"/>
    <col min="13931" max="14145" width="8.88671875" style="43"/>
    <col min="14146" max="14146" width="2.88671875" style="43" bestFit="1" customWidth="1"/>
    <col min="14147" max="14147" width="3.5546875" style="43" customWidth="1"/>
    <col min="14148" max="14149" width="8.88671875" style="43"/>
    <col min="14150" max="14150" width="48.5546875" style="43" customWidth="1"/>
    <col min="14151" max="14151" width="21.44140625" style="43" customWidth="1"/>
    <col min="14152" max="14152" width="1.44140625" style="43" customWidth="1"/>
    <col min="14153" max="14153" width="18.109375" style="43" customWidth="1"/>
    <col min="14154" max="14154" width="1.44140625" style="43" customWidth="1"/>
    <col min="14155" max="14155" width="0.88671875" style="43" customWidth="1"/>
    <col min="14156" max="14156" width="12.88671875" style="43" customWidth="1"/>
    <col min="14157" max="14157" width="1.5546875" style="43" customWidth="1"/>
    <col min="14158" max="14159" width="15.44140625" style="43" customWidth="1"/>
    <col min="14160" max="14160" width="2.44140625" style="43" customWidth="1"/>
    <col min="14161" max="14162" width="12.5546875" style="43" customWidth="1"/>
    <col min="14163" max="14163" width="19.88671875" style="43" customWidth="1"/>
    <col min="14164" max="14170" width="18.44140625" style="43" customWidth="1"/>
    <col min="14171" max="14171" width="23.88671875" style="43" bestFit="1" customWidth="1"/>
    <col min="14172" max="14173" width="8.88671875" style="43"/>
    <col min="14174" max="14174" width="19" style="43" bestFit="1" customWidth="1"/>
    <col min="14175" max="14176" width="19.88671875" style="43" bestFit="1" customWidth="1"/>
    <col min="14177" max="14177" width="11.44140625" style="43" customWidth="1"/>
    <col min="14178" max="14184" width="8.88671875" style="43"/>
    <col min="14185" max="14185" width="19" style="43" bestFit="1" customWidth="1"/>
    <col min="14186" max="14186" width="19.88671875" style="43" bestFit="1" customWidth="1"/>
    <col min="14187" max="14401" width="8.88671875" style="43"/>
    <col min="14402" max="14402" width="2.88671875" style="43" bestFit="1" customWidth="1"/>
    <col min="14403" max="14403" width="3.5546875" style="43" customWidth="1"/>
    <col min="14404" max="14405" width="8.88671875" style="43"/>
    <col min="14406" max="14406" width="48.5546875" style="43" customWidth="1"/>
    <col min="14407" max="14407" width="21.44140625" style="43" customWidth="1"/>
    <col min="14408" max="14408" width="1.44140625" style="43" customWidth="1"/>
    <col min="14409" max="14409" width="18.109375" style="43" customWidth="1"/>
    <col min="14410" max="14410" width="1.44140625" style="43" customWidth="1"/>
    <col min="14411" max="14411" width="0.88671875" style="43" customWidth="1"/>
    <col min="14412" max="14412" width="12.88671875" style="43" customWidth="1"/>
    <col min="14413" max="14413" width="1.5546875" style="43" customWidth="1"/>
    <col min="14414" max="14415" width="15.44140625" style="43" customWidth="1"/>
    <col min="14416" max="14416" width="2.44140625" style="43" customWidth="1"/>
    <col min="14417" max="14418" width="12.5546875" style="43" customWidth="1"/>
    <col min="14419" max="14419" width="19.88671875" style="43" customWidth="1"/>
    <col min="14420" max="14426" width="18.44140625" style="43" customWidth="1"/>
    <col min="14427" max="14427" width="23.88671875" style="43" bestFit="1" customWidth="1"/>
    <col min="14428" max="14429" width="8.88671875" style="43"/>
    <col min="14430" max="14430" width="19" style="43" bestFit="1" customWidth="1"/>
    <col min="14431" max="14432" width="19.88671875" style="43" bestFit="1" customWidth="1"/>
    <col min="14433" max="14433" width="11.44140625" style="43" customWidth="1"/>
    <col min="14434" max="14440" width="8.88671875" style="43"/>
    <col min="14441" max="14441" width="19" style="43" bestFit="1" customWidth="1"/>
    <col min="14442" max="14442" width="19.88671875" style="43" bestFit="1" customWidth="1"/>
    <col min="14443" max="14657" width="8.88671875" style="43"/>
    <col min="14658" max="14658" width="2.88671875" style="43" bestFit="1" customWidth="1"/>
    <col min="14659" max="14659" width="3.5546875" style="43" customWidth="1"/>
    <col min="14660" max="14661" width="8.88671875" style="43"/>
    <col min="14662" max="14662" width="48.5546875" style="43" customWidth="1"/>
    <col min="14663" max="14663" width="21.44140625" style="43" customWidth="1"/>
    <col min="14664" max="14664" width="1.44140625" style="43" customWidth="1"/>
    <col min="14665" max="14665" width="18.109375" style="43" customWidth="1"/>
    <col min="14666" max="14666" width="1.44140625" style="43" customWidth="1"/>
    <col min="14667" max="14667" width="0.88671875" style="43" customWidth="1"/>
    <col min="14668" max="14668" width="12.88671875" style="43" customWidth="1"/>
    <col min="14669" max="14669" width="1.5546875" style="43" customWidth="1"/>
    <col min="14670" max="14671" width="15.44140625" style="43" customWidth="1"/>
    <col min="14672" max="14672" width="2.44140625" style="43" customWidth="1"/>
    <col min="14673" max="14674" width="12.5546875" style="43" customWidth="1"/>
    <col min="14675" max="14675" width="19.88671875" style="43" customWidth="1"/>
    <col min="14676" max="14682" width="18.44140625" style="43" customWidth="1"/>
    <col min="14683" max="14683" width="23.88671875" style="43" bestFit="1" customWidth="1"/>
    <col min="14684" max="14685" width="8.88671875" style="43"/>
    <col min="14686" max="14686" width="19" style="43" bestFit="1" customWidth="1"/>
    <col min="14687" max="14688" width="19.88671875" style="43" bestFit="1" customWidth="1"/>
    <col min="14689" max="14689" width="11.44140625" style="43" customWidth="1"/>
    <col min="14690" max="14696" width="8.88671875" style="43"/>
    <col min="14697" max="14697" width="19" style="43" bestFit="1" customWidth="1"/>
    <col min="14698" max="14698" width="19.88671875" style="43" bestFit="1" customWidth="1"/>
    <col min="14699" max="14913" width="8.88671875" style="43"/>
    <col min="14914" max="14914" width="2.88671875" style="43" bestFit="1" customWidth="1"/>
    <col min="14915" max="14915" width="3.5546875" style="43" customWidth="1"/>
    <col min="14916" max="14917" width="8.88671875" style="43"/>
    <col min="14918" max="14918" width="48.5546875" style="43" customWidth="1"/>
    <col min="14919" max="14919" width="21.44140625" style="43" customWidth="1"/>
    <col min="14920" max="14920" width="1.44140625" style="43" customWidth="1"/>
    <col min="14921" max="14921" width="18.109375" style="43" customWidth="1"/>
    <col min="14922" max="14922" width="1.44140625" style="43" customWidth="1"/>
    <col min="14923" max="14923" width="0.88671875" style="43" customWidth="1"/>
    <col min="14924" max="14924" width="12.88671875" style="43" customWidth="1"/>
    <col min="14925" max="14925" width="1.5546875" style="43" customWidth="1"/>
    <col min="14926" max="14927" width="15.44140625" style="43" customWidth="1"/>
    <col min="14928" max="14928" width="2.44140625" style="43" customWidth="1"/>
    <col min="14929" max="14930" width="12.5546875" style="43" customWidth="1"/>
    <col min="14931" max="14931" width="19.88671875" style="43" customWidth="1"/>
    <col min="14932" max="14938" width="18.44140625" style="43" customWidth="1"/>
    <col min="14939" max="14939" width="23.88671875" style="43" bestFit="1" customWidth="1"/>
    <col min="14940" max="14941" width="8.88671875" style="43"/>
    <col min="14942" max="14942" width="19" style="43" bestFit="1" customWidth="1"/>
    <col min="14943" max="14944" width="19.88671875" style="43" bestFit="1" customWidth="1"/>
    <col min="14945" max="14945" width="11.44140625" style="43" customWidth="1"/>
    <col min="14946" max="14952" width="8.88671875" style="43"/>
    <col min="14953" max="14953" width="19" style="43" bestFit="1" customWidth="1"/>
    <col min="14954" max="14954" width="19.88671875" style="43" bestFit="1" customWidth="1"/>
    <col min="14955" max="15169" width="8.88671875" style="43"/>
    <col min="15170" max="15170" width="2.88671875" style="43" bestFit="1" customWidth="1"/>
    <col min="15171" max="15171" width="3.5546875" style="43" customWidth="1"/>
    <col min="15172" max="15173" width="8.88671875" style="43"/>
    <col min="15174" max="15174" width="48.5546875" style="43" customWidth="1"/>
    <col min="15175" max="15175" width="21.44140625" style="43" customWidth="1"/>
    <col min="15176" max="15176" width="1.44140625" style="43" customWidth="1"/>
    <col min="15177" max="15177" width="18.109375" style="43" customWidth="1"/>
    <col min="15178" max="15178" width="1.44140625" style="43" customWidth="1"/>
    <col min="15179" max="15179" width="0.88671875" style="43" customWidth="1"/>
    <col min="15180" max="15180" width="12.88671875" style="43" customWidth="1"/>
    <col min="15181" max="15181" width="1.5546875" style="43" customWidth="1"/>
    <col min="15182" max="15183" width="15.44140625" style="43" customWidth="1"/>
    <col min="15184" max="15184" width="2.44140625" style="43" customWidth="1"/>
    <col min="15185" max="15186" width="12.5546875" style="43" customWidth="1"/>
    <col min="15187" max="15187" width="19.88671875" style="43" customWidth="1"/>
    <col min="15188" max="15194" width="18.44140625" style="43" customWidth="1"/>
    <col min="15195" max="15195" width="23.88671875" style="43" bestFit="1" customWidth="1"/>
    <col min="15196" max="15197" width="8.88671875" style="43"/>
    <col min="15198" max="15198" width="19" style="43" bestFit="1" customWidth="1"/>
    <col min="15199" max="15200" width="19.88671875" style="43" bestFit="1" customWidth="1"/>
    <col min="15201" max="15201" width="11.44140625" style="43" customWidth="1"/>
    <col min="15202" max="15208" width="8.88671875" style="43"/>
    <col min="15209" max="15209" width="19" style="43" bestFit="1" customWidth="1"/>
    <col min="15210" max="15210" width="19.88671875" style="43" bestFit="1" customWidth="1"/>
    <col min="15211" max="15425" width="8.88671875" style="43"/>
    <col min="15426" max="15426" width="2.88671875" style="43" bestFit="1" customWidth="1"/>
    <col min="15427" max="15427" width="3.5546875" style="43" customWidth="1"/>
    <col min="15428" max="15429" width="8.88671875" style="43"/>
    <col min="15430" max="15430" width="48.5546875" style="43" customWidth="1"/>
    <col min="15431" max="15431" width="21.44140625" style="43" customWidth="1"/>
    <col min="15432" max="15432" width="1.44140625" style="43" customWidth="1"/>
    <col min="15433" max="15433" width="18.109375" style="43" customWidth="1"/>
    <col min="15434" max="15434" width="1.44140625" style="43" customWidth="1"/>
    <col min="15435" max="15435" width="0.88671875" style="43" customWidth="1"/>
    <col min="15436" max="15436" width="12.88671875" style="43" customWidth="1"/>
    <col min="15437" max="15437" width="1.5546875" style="43" customWidth="1"/>
    <col min="15438" max="15439" width="15.44140625" style="43" customWidth="1"/>
    <col min="15440" max="15440" width="2.44140625" style="43" customWidth="1"/>
    <col min="15441" max="15442" width="12.5546875" style="43" customWidth="1"/>
    <col min="15443" max="15443" width="19.88671875" style="43" customWidth="1"/>
    <col min="15444" max="15450" width="18.44140625" style="43" customWidth="1"/>
    <col min="15451" max="15451" width="23.88671875" style="43" bestFit="1" customWidth="1"/>
    <col min="15452" max="15453" width="8.88671875" style="43"/>
    <col min="15454" max="15454" width="19" style="43" bestFit="1" customWidth="1"/>
    <col min="15455" max="15456" width="19.88671875" style="43" bestFit="1" customWidth="1"/>
    <col min="15457" max="15457" width="11.44140625" style="43" customWidth="1"/>
    <col min="15458" max="15464" width="8.88671875" style="43"/>
    <col min="15465" max="15465" width="19" style="43" bestFit="1" customWidth="1"/>
    <col min="15466" max="15466" width="19.88671875" style="43" bestFit="1" customWidth="1"/>
    <col min="15467" max="15681" width="8.88671875" style="43"/>
    <col min="15682" max="15682" width="2.88671875" style="43" bestFit="1" customWidth="1"/>
    <col min="15683" max="15683" width="3.5546875" style="43" customWidth="1"/>
    <col min="15684" max="15685" width="8.88671875" style="43"/>
    <col min="15686" max="15686" width="48.5546875" style="43" customWidth="1"/>
    <col min="15687" max="15687" width="21.44140625" style="43" customWidth="1"/>
    <col min="15688" max="15688" width="1.44140625" style="43" customWidth="1"/>
    <col min="15689" max="15689" width="18.109375" style="43" customWidth="1"/>
    <col min="15690" max="15690" width="1.44140625" style="43" customWidth="1"/>
    <col min="15691" max="15691" width="0.88671875" style="43" customWidth="1"/>
    <col min="15692" max="15692" width="12.88671875" style="43" customWidth="1"/>
    <col min="15693" max="15693" width="1.5546875" style="43" customWidth="1"/>
    <col min="15694" max="15695" width="15.44140625" style="43" customWidth="1"/>
    <col min="15696" max="15696" width="2.44140625" style="43" customWidth="1"/>
    <col min="15697" max="15698" width="12.5546875" style="43" customWidth="1"/>
    <col min="15699" max="15699" width="19.88671875" style="43" customWidth="1"/>
    <col min="15700" max="15706" width="18.44140625" style="43" customWidth="1"/>
    <col min="15707" max="15707" width="23.88671875" style="43" bestFit="1" customWidth="1"/>
    <col min="15708" max="15709" width="8.88671875" style="43"/>
    <col min="15710" max="15710" width="19" style="43" bestFit="1" customWidth="1"/>
    <col min="15711" max="15712" width="19.88671875" style="43" bestFit="1" customWidth="1"/>
    <col min="15713" max="15713" width="11.44140625" style="43" customWidth="1"/>
    <col min="15714" max="15720" width="8.88671875" style="43"/>
    <col min="15721" max="15721" width="19" style="43" bestFit="1" customWidth="1"/>
    <col min="15722" max="15722" width="19.88671875" style="43" bestFit="1" customWidth="1"/>
    <col min="15723" max="15937" width="8.88671875" style="43"/>
    <col min="15938" max="15938" width="2.88671875" style="43" bestFit="1" customWidth="1"/>
    <col min="15939" max="15939" width="3.5546875" style="43" customWidth="1"/>
    <col min="15940" max="15941" width="8.88671875" style="43"/>
    <col min="15942" max="15942" width="48.5546875" style="43" customWidth="1"/>
    <col min="15943" max="15943" width="21.44140625" style="43" customWidth="1"/>
    <col min="15944" max="15944" width="1.44140625" style="43" customWidth="1"/>
    <col min="15945" max="15945" width="18.109375" style="43" customWidth="1"/>
    <col min="15946" max="15946" width="1.44140625" style="43" customWidth="1"/>
    <col min="15947" max="15947" width="0.88671875" style="43" customWidth="1"/>
    <col min="15948" max="15948" width="12.88671875" style="43" customWidth="1"/>
    <col min="15949" max="15949" width="1.5546875" style="43" customWidth="1"/>
    <col min="15950" max="15951" width="15.44140625" style="43" customWidth="1"/>
    <col min="15952" max="15952" width="2.44140625" style="43" customWidth="1"/>
    <col min="15953" max="15954" width="12.5546875" style="43" customWidth="1"/>
    <col min="15955" max="15955" width="19.88671875" style="43" customWidth="1"/>
    <col min="15956" max="15962" width="18.44140625" style="43" customWidth="1"/>
    <col min="15963" max="15963" width="23.88671875" style="43" bestFit="1" customWidth="1"/>
    <col min="15964" max="15965" width="8.88671875" style="43"/>
    <col min="15966" max="15966" width="19" style="43" bestFit="1" customWidth="1"/>
    <col min="15967" max="15968" width="19.88671875" style="43" bestFit="1" customWidth="1"/>
    <col min="15969" max="15969" width="11.44140625" style="43" customWidth="1"/>
    <col min="15970" max="15976" width="8.88671875" style="43"/>
    <col min="15977" max="15977" width="19" style="43" bestFit="1" customWidth="1"/>
    <col min="15978" max="15978" width="19.88671875" style="43" bestFit="1" customWidth="1"/>
    <col min="15979" max="16365" width="8.88671875" style="43"/>
    <col min="16366" max="16372" width="8.88671875" style="43" customWidth="1"/>
    <col min="16373" max="16384" width="8.88671875" style="43"/>
  </cols>
  <sheetData>
    <row r="1" spans="2:18" ht="24.75" customHeight="1">
      <c r="B1" s="42"/>
    </row>
    <row r="2" spans="2:18">
      <c r="B2" s="45"/>
    </row>
    <row r="4" spans="2:18" ht="18" thickBot="1">
      <c r="B4" s="46"/>
      <c r="J4" s="63"/>
      <c r="P4" s="63"/>
    </row>
    <row r="5" spans="2:18" ht="18">
      <c r="C5" s="205" t="s">
        <v>16</v>
      </c>
      <c r="D5" s="206"/>
      <c r="E5" s="56"/>
      <c r="F5" s="88">
        <v>2023</v>
      </c>
      <c r="G5" s="56"/>
      <c r="H5" s="88">
        <v>2022</v>
      </c>
      <c r="I5" s="56"/>
      <c r="J5" s="179" t="s">
        <v>7</v>
      </c>
      <c r="K5" s="56"/>
      <c r="L5" s="88">
        <v>2023</v>
      </c>
      <c r="M5" s="56"/>
      <c r="N5" s="88">
        <v>2022</v>
      </c>
      <c r="O5" s="56"/>
      <c r="P5" s="179" t="s">
        <v>7</v>
      </c>
      <c r="Q5" s="67"/>
    </row>
    <row r="6" spans="2:18" ht="18.600000000000001" thickBot="1">
      <c r="C6" s="207" t="s">
        <v>6</v>
      </c>
      <c r="D6" s="208"/>
      <c r="E6" s="56"/>
      <c r="F6" s="92" t="s">
        <v>83</v>
      </c>
      <c r="G6" s="56"/>
      <c r="H6" s="92" t="s">
        <v>83</v>
      </c>
      <c r="I6" s="56"/>
      <c r="J6" s="180" t="s">
        <v>8</v>
      </c>
      <c r="K6" s="56"/>
      <c r="L6" s="92" t="s">
        <v>84</v>
      </c>
      <c r="M6" s="56"/>
      <c r="N6" s="92" t="s">
        <v>84</v>
      </c>
      <c r="O6" s="56"/>
      <c r="P6" s="180" t="s">
        <v>8</v>
      </c>
      <c r="Q6" s="67"/>
    </row>
    <row r="7" spans="2:18" ht="9" customHeight="1">
      <c r="C7" s="67"/>
      <c r="D7" s="67"/>
      <c r="E7" s="44"/>
      <c r="F7" s="56"/>
      <c r="G7" s="67"/>
      <c r="H7" s="56"/>
      <c r="I7" s="67"/>
      <c r="J7" s="69"/>
      <c r="K7" s="67"/>
      <c r="L7" s="56"/>
      <c r="M7" s="67"/>
      <c r="N7" s="56"/>
      <c r="O7" s="67"/>
      <c r="P7" s="69"/>
      <c r="Q7" s="67"/>
      <c r="R7" s="89"/>
    </row>
    <row r="8" spans="2:18" ht="18">
      <c r="C8" s="197" t="s">
        <v>9</v>
      </c>
      <c r="D8" s="198"/>
      <c r="F8" s="97">
        <f>F10+F11+F17</f>
        <v>431510082.80692166</v>
      </c>
      <c r="G8" s="98"/>
      <c r="H8" s="97">
        <f>H10+H11+H17</f>
        <v>234479163</v>
      </c>
      <c r="I8" s="98"/>
      <c r="J8" s="110">
        <f>(F8/H8-1)*100</f>
        <v>84.029180796300281</v>
      </c>
      <c r="K8" s="56"/>
      <c r="L8" s="97">
        <f>L10+L11+L17</f>
        <v>530765745</v>
      </c>
      <c r="M8" s="98"/>
      <c r="N8" s="97">
        <f>N10+N11+N17</f>
        <v>435873266</v>
      </c>
      <c r="O8" s="67"/>
      <c r="P8" s="126">
        <f>(L8/N8-1)*100</f>
        <v>21.770658216968975</v>
      </c>
      <c r="Q8" s="67"/>
      <c r="R8" s="89"/>
    </row>
    <row r="9" spans="2:18" ht="5.25" customHeight="1">
      <c r="C9" s="67"/>
      <c r="D9" s="67"/>
      <c r="F9" s="99"/>
      <c r="G9" s="122"/>
      <c r="H9" s="99"/>
      <c r="I9" s="72"/>
      <c r="J9" s="127"/>
      <c r="K9" s="67"/>
      <c r="L9" s="99"/>
      <c r="M9" s="122"/>
      <c r="N9" s="99"/>
      <c r="O9" s="72"/>
      <c r="P9" s="127"/>
      <c r="Q9" s="67"/>
      <c r="R9" s="89"/>
    </row>
    <row r="10" spans="2:18" ht="18">
      <c r="C10" s="199" t="s">
        <v>10</v>
      </c>
      <c r="D10" s="200"/>
      <c r="F10" s="100">
        <v>281769270</v>
      </c>
      <c r="G10" s="122"/>
      <c r="H10" s="100">
        <v>150384009</v>
      </c>
      <c r="I10" s="75"/>
      <c r="J10" s="128">
        <f t="shared" ref="J10:J16" si="0">(F10/H10-1)*100</f>
        <v>87.366510491152027</v>
      </c>
      <c r="K10" s="67"/>
      <c r="L10" s="100">
        <v>353976251</v>
      </c>
      <c r="M10" s="122"/>
      <c r="N10" s="100">
        <v>282141117.67324001</v>
      </c>
      <c r="O10" s="75"/>
      <c r="P10" s="128">
        <f t="shared" ref="P10:P16" si="1">(L10/N10-1)*100</f>
        <v>25.460710554764088</v>
      </c>
      <c r="Q10" s="67"/>
      <c r="R10" s="89"/>
    </row>
    <row r="11" spans="2:18" ht="18">
      <c r="C11" s="199" t="s">
        <v>11</v>
      </c>
      <c r="D11" s="200"/>
      <c r="F11" s="100">
        <f>SUM(F12:F16)</f>
        <v>153801096.3528955</v>
      </c>
      <c r="G11" s="101"/>
      <c r="H11" s="100">
        <f>SUM(H12:H16)</f>
        <v>85915202.957883567</v>
      </c>
      <c r="I11" s="101"/>
      <c r="J11" s="112">
        <f t="shared" si="0"/>
        <v>79.0149950856663</v>
      </c>
      <c r="K11" s="56"/>
      <c r="L11" s="100">
        <f>SUM(L12:L16)</f>
        <v>181507307.28403801</v>
      </c>
      <c r="M11" s="101"/>
      <c r="N11" s="100">
        <f>SUM(N12:N16)</f>
        <v>157120876.93442112</v>
      </c>
      <c r="O11" s="75"/>
      <c r="P11" s="128">
        <f t="shared" si="1"/>
        <v>15.520808453605595</v>
      </c>
      <c r="Q11" s="67"/>
      <c r="R11" s="89"/>
    </row>
    <row r="12" spans="2:18" ht="18">
      <c r="C12" s="201" t="s">
        <v>12</v>
      </c>
      <c r="D12" s="202"/>
      <c r="E12" s="51"/>
      <c r="F12" s="102">
        <v>24002332.52934254</v>
      </c>
      <c r="G12" s="122"/>
      <c r="H12" s="102">
        <v>18439743.908</v>
      </c>
      <c r="I12" s="79"/>
      <c r="J12" s="129">
        <f t="shared" si="0"/>
        <v>30.166300839618685</v>
      </c>
      <c r="K12" s="78"/>
      <c r="L12" s="102">
        <v>23503080.721000001</v>
      </c>
      <c r="M12" s="122"/>
      <c r="N12" s="102">
        <v>30383719.2295289</v>
      </c>
      <c r="O12" s="79"/>
      <c r="P12" s="129">
        <f t="shared" si="1"/>
        <v>-22.645807304070409</v>
      </c>
      <c r="Q12" s="78"/>
      <c r="R12" s="89"/>
    </row>
    <row r="13" spans="2:18" ht="18">
      <c r="C13" s="80" t="s">
        <v>17</v>
      </c>
      <c r="D13" s="86"/>
      <c r="F13" s="103">
        <v>18303507.398939997</v>
      </c>
      <c r="G13" s="122"/>
      <c r="H13" s="103">
        <v>11068690.970660001</v>
      </c>
      <c r="I13" s="79"/>
      <c r="J13" s="129">
        <f t="shared" si="0"/>
        <v>65.362891126488833</v>
      </c>
      <c r="K13" s="67"/>
      <c r="L13" s="103">
        <v>20510864.911899999</v>
      </c>
      <c r="M13" s="122"/>
      <c r="N13" s="103">
        <v>20378302.279270582</v>
      </c>
      <c r="O13" s="79"/>
      <c r="P13" s="129">
        <f t="shared" si="1"/>
        <v>0.65050871663761001</v>
      </c>
      <c r="Q13" s="67"/>
      <c r="R13" s="89"/>
    </row>
    <row r="14" spans="2:18" ht="18">
      <c r="C14" s="96" t="s">
        <v>21</v>
      </c>
      <c r="D14" s="86"/>
      <c r="F14" s="103">
        <v>40332709.613643922</v>
      </c>
      <c r="G14" s="122"/>
      <c r="H14" s="103">
        <v>18862114.84537356</v>
      </c>
      <c r="I14" s="79"/>
      <c r="J14" s="129">
        <f t="shared" si="0"/>
        <v>113.82920178506177</v>
      </c>
      <c r="K14" s="67"/>
      <c r="L14" s="103">
        <v>49364277.272693604</v>
      </c>
      <c r="M14" s="122"/>
      <c r="N14" s="103">
        <v>35255723.483989343</v>
      </c>
      <c r="O14" s="79"/>
      <c r="P14" s="129">
        <f t="shared" si="1"/>
        <v>40.017768448607697</v>
      </c>
      <c r="Q14" s="67"/>
      <c r="R14" s="89"/>
    </row>
    <row r="15" spans="2:18" ht="18">
      <c r="C15" s="80" t="s">
        <v>18</v>
      </c>
      <c r="D15" s="86"/>
      <c r="F15" s="103">
        <v>34782640.282009043</v>
      </c>
      <c r="G15" s="122"/>
      <c r="H15" s="103">
        <v>17280346.023910001</v>
      </c>
      <c r="I15" s="79"/>
      <c r="J15" s="129">
        <f t="shared" si="0"/>
        <v>101.28439693210969</v>
      </c>
      <c r="K15" s="67"/>
      <c r="L15" s="103">
        <v>42990050.114444412</v>
      </c>
      <c r="M15" s="122"/>
      <c r="N15" s="103">
        <v>32705043.122461818</v>
      </c>
      <c r="O15" s="79"/>
      <c r="P15" s="129">
        <f t="shared" si="1"/>
        <v>31.447770771838091</v>
      </c>
      <c r="Q15" s="67"/>
      <c r="R15" s="89"/>
    </row>
    <row r="16" spans="2:18" ht="18">
      <c r="C16" s="80" t="s">
        <v>14</v>
      </c>
      <c r="D16" s="86"/>
      <c r="F16" s="103">
        <v>36379906.528959997</v>
      </c>
      <c r="G16" s="122"/>
      <c r="H16" s="103">
        <v>20264307.209940001</v>
      </c>
      <c r="I16" s="79"/>
      <c r="J16" s="118">
        <f t="shared" si="0"/>
        <v>79.527018377983367</v>
      </c>
      <c r="K16" s="67"/>
      <c r="L16" s="103">
        <v>45139034.263999999</v>
      </c>
      <c r="M16" s="122"/>
      <c r="N16" s="103">
        <v>38398088.819170482</v>
      </c>
      <c r="O16" s="79"/>
      <c r="P16" s="118">
        <f t="shared" si="1"/>
        <v>17.555419168320839</v>
      </c>
      <c r="Q16" s="67"/>
      <c r="R16" s="89"/>
    </row>
    <row r="17" spans="2:18" ht="18">
      <c r="C17" s="199" t="s">
        <v>15</v>
      </c>
      <c r="D17" s="200"/>
      <c r="F17" s="100">
        <v>-4060283.5459738425</v>
      </c>
      <c r="G17" s="123"/>
      <c r="H17" s="100">
        <v>-1820048.9578835666</v>
      </c>
      <c r="I17" s="75"/>
      <c r="J17" s="130">
        <f>-(F17/H17-1)*100</f>
        <v>-123.08650151341642</v>
      </c>
      <c r="K17" s="75"/>
      <c r="L17" s="100">
        <v>-4717813.2840380073</v>
      </c>
      <c r="M17" s="123"/>
      <c r="N17" s="100">
        <v>-3388728.607661128</v>
      </c>
      <c r="O17" s="75"/>
      <c r="P17" s="130">
        <f>-(L17/N17-1)*100</f>
        <v>-39.220747078185234</v>
      </c>
      <c r="Q17" s="75"/>
      <c r="R17" s="89"/>
    </row>
    <row r="18" spans="2:18" ht="9" customHeight="1">
      <c r="C18" s="67"/>
      <c r="D18" s="67"/>
      <c r="E18" s="44"/>
      <c r="F18" s="104"/>
      <c r="G18" s="122"/>
      <c r="H18" s="104"/>
      <c r="I18" s="67"/>
      <c r="J18" s="131"/>
      <c r="K18" s="67"/>
      <c r="L18" s="104"/>
      <c r="M18" s="122"/>
      <c r="N18" s="104"/>
      <c r="O18" s="67"/>
      <c r="P18" s="131"/>
      <c r="Q18" s="67"/>
      <c r="R18" s="89"/>
    </row>
    <row r="19" spans="2:18" ht="18">
      <c r="C19" s="197" t="s">
        <v>88</v>
      </c>
      <c r="D19" s="198"/>
      <c r="F19" s="97">
        <f>F21+F22</f>
        <v>113525208.27607666</v>
      </c>
      <c r="G19" s="98"/>
      <c r="H19" s="97">
        <f>H21+H22</f>
        <v>95450608.328715771</v>
      </c>
      <c r="I19" s="98"/>
      <c r="J19" s="110">
        <f>(F19/H19-1)*100</f>
        <v>18.936076221866529</v>
      </c>
      <c r="K19" s="56"/>
      <c r="L19" s="97">
        <f>L21+L22</f>
        <v>133162683.1221472</v>
      </c>
      <c r="M19" s="98"/>
      <c r="N19" s="97">
        <f>N21+N22</f>
        <v>177197427.24632913</v>
      </c>
      <c r="O19" s="67"/>
      <c r="P19" s="126">
        <f>(L19/N19-1)*100</f>
        <v>-24.850667872828367</v>
      </c>
      <c r="Q19" s="81"/>
      <c r="R19" s="89"/>
    </row>
    <row r="20" spans="2:18" ht="5.25" customHeight="1">
      <c r="C20" s="67"/>
      <c r="D20" s="67"/>
      <c r="F20" s="104"/>
      <c r="G20" s="122"/>
      <c r="H20" s="104"/>
      <c r="I20" s="72"/>
      <c r="J20" s="127"/>
      <c r="K20" s="67"/>
      <c r="L20" s="104"/>
      <c r="M20" s="122"/>
      <c r="N20" s="104"/>
      <c r="O20" s="72"/>
      <c r="P20" s="127"/>
      <c r="Q20" s="67"/>
      <c r="R20" s="89"/>
    </row>
    <row r="21" spans="2:18" ht="18">
      <c r="C21" s="199" t="s">
        <v>10</v>
      </c>
      <c r="D21" s="200"/>
      <c r="F21" s="100">
        <v>89953204</v>
      </c>
      <c r="G21" s="122"/>
      <c r="H21" s="100">
        <v>81473173</v>
      </c>
      <c r="I21" s="75"/>
      <c r="J21" s="130">
        <f t="shared" ref="J21:J28" si="2">(F21/H21-1)*100</f>
        <v>10.408372090773987</v>
      </c>
      <c r="K21" s="67"/>
      <c r="L21" s="100">
        <v>111689337.54211797</v>
      </c>
      <c r="M21" s="122"/>
      <c r="N21" s="100">
        <v>151553802.57874927</v>
      </c>
      <c r="O21" s="75"/>
      <c r="P21" s="130">
        <f t="shared" ref="P21:P28" si="3">(L21/N21-1)*100</f>
        <v>-26.303836893777188</v>
      </c>
      <c r="Q21" s="67"/>
      <c r="R21" s="89"/>
    </row>
    <row r="22" spans="2:18" ht="18">
      <c r="C22" s="199" t="s">
        <v>11</v>
      </c>
      <c r="D22" s="200"/>
      <c r="F22" s="100">
        <f>SUM(F23:F28)</f>
        <v>23572004.27607666</v>
      </c>
      <c r="G22" s="101"/>
      <c r="H22" s="100">
        <f>SUM(H23:H28)</f>
        <v>13977435.328715764</v>
      </c>
      <c r="I22" s="101"/>
      <c r="J22" s="112">
        <f>(F22/H22-1)*100</f>
        <v>68.643271971714697</v>
      </c>
      <c r="K22" s="56"/>
      <c r="L22" s="100">
        <f>SUM(L23:L28)</f>
        <v>21473345.580029231</v>
      </c>
      <c r="M22" s="101"/>
      <c r="N22" s="100">
        <f>SUM(N23:N28)</f>
        <v>25643624.667579845</v>
      </c>
      <c r="O22" s="75"/>
      <c r="P22" s="130">
        <f t="shared" si="3"/>
        <v>-16.262440047420135</v>
      </c>
      <c r="Q22" s="67"/>
      <c r="R22" s="89"/>
    </row>
    <row r="23" spans="2:18" ht="18">
      <c r="C23" s="201" t="s">
        <v>12</v>
      </c>
      <c r="D23" s="202"/>
      <c r="E23" s="47"/>
      <c r="F23" s="102">
        <v>3386230.9895704687</v>
      </c>
      <c r="G23" s="124"/>
      <c r="H23" s="102">
        <v>3138179.2664813362</v>
      </c>
      <c r="I23" s="75"/>
      <c r="J23" s="132">
        <f t="shared" si="2"/>
        <v>7.9043197352858252</v>
      </c>
      <c r="K23" s="81"/>
      <c r="L23" s="102">
        <v>3719384.4039018298</v>
      </c>
      <c r="M23" s="124"/>
      <c r="N23" s="102">
        <v>4799516.6867546383</v>
      </c>
      <c r="O23" s="75"/>
      <c r="P23" s="132">
        <f t="shared" si="3"/>
        <v>-22.505021929263837</v>
      </c>
      <c r="Q23" s="81"/>
      <c r="R23" s="89"/>
    </row>
    <row r="24" spans="2:18" ht="18">
      <c r="C24" s="80" t="s">
        <v>17</v>
      </c>
      <c r="D24" s="86"/>
      <c r="E24" s="47"/>
      <c r="F24" s="103">
        <v>4470776.4775232319</v>
      </c>
      <c r="G24" s="124"/>
      <c r="H24" s="103">
        <v>1965227.9765812494</v>
      </c>
      <c r="I24" s="75"/>
      <c r="J24" s="133">
        <f t="shared" si="2"/>
        <v>127.49403788260159</v>
      </c>
      <c r="K24" s="81"/>
      <c r="L24" s="103">
        <v>4489227.9709412456</v>
      </c>
      <c r="M24" s="124"/>
      <c r="N24" s="103">
        <v>2985427.9967168011</v>
      </c>
      <c r="O24" s="75"/>
      <c r="P24" s="133">
        <f t="shared" si="3"/>
        <v>50.371336233137612</v>
      </c>
      <c r="Q24" s="81"/>
      <c r="R24" s="89"/>
    </row>
    <row r="25" spans="2:18" ht="18">
      <c r="C25" s="96" t="s">
        <v>21</v>
      </c>
      <c r="D25" s="86"/>
      <c r="E25" s="48"/>
      <c r="F25" s="103">
        <v>2998053.554123647</v>
      </c>
      <c r="G25" s="125"/>
      <c r="H25" s="103">
        <v>1379172.0157736205</v>
      </c>
      <c r="I25" s="79"/>
      <c r="J25" s="133">
        <f t="shared" si="2"/>
        <v>117.38068347057822</v>
      </c>
      <c r="K25" s="82"/>
      <c r="L25" s="103">
        <v>-272001.19658913667</v>
      </c>
      <c r="M25" s="125"/>
      <c r="N25" s="103">
        <v>-40794.13425175062</v>
      </c>
      <c r="O25" s="79"/>
      <c r="P25" s="133">
        <f t="shared" si="3"/>
        <v>566.76545924605364</v>
      </c>
      <c r="Q25" s="82"/>
      <c r="R25" s="89"/>
    </row>
    <row r="26" spans="2:18" ht="18">
      <c r="C26" s="80" t="s">
        <v>13</v>
      </c>
      <c r="D26" s="86"/>
      <c r="E26" s="48"/>
      <c r="F26" s="103">
        <v>7742943.9458962567</v>
      </c>
      <c r="G26" s="125"/>
      <c r="H26" s="103">
        <v>5041193.6647599181</v>
      </c>
      <c r="I26" s="79"/>
      <c r="J26" s="133">
        <f t="shared" si="2"/>
        <v>53.593463389885599</v>
      </c>
      <c r="K26" s="82"/>
      <c r="L26" s="103">
        <v>10160978.271535004</v>
      </c>
      <c r="M26" s="125"/>
      <c r="N26" s="103">
        <v>15871204.341801422</v>
      </c>
      <c r="O26" s="79"/>
      <c r="P26" s="133">
        <f t="shared" si="3"/>
        <v>-35.978530345216974</v>
      </c>
      <c r="Q26" s="82"/>
      <c r="R26" s="89"/>
    </row>
    <row r="27" spans="2:18" ht="18">
      <c r="C27" s="80" t="s">
        <v>18</v>
      </c>
      <c r="D27" s="86"/>
      <c r="E27" s="48"/>
      <c r="F27" s="103">
        <v>3284888.98460529</v>
      </c>
      <c r="G27" s="125"/>
      <c r="H27" s="103">
        <v>844596.1423579494</v>
      </c>
      <c r="I27" s="79"/>
      <c r="J27" s="133">
        <f t="shared" si="2"/>
        <v>288.93014304262795</v>
      </c>
      <c r="K27" s="82"/>
      <c r="L27" s="103">
        <v>3276429.0352894543</v>
      </c>
      <c r="M27" s="125"/>
      <c r="N27" s="103">
        <v>1517290.0948712719</v>
      </c>
      <c r="O27" s="79"/>
      <c r="P27" s="133">
        <f t="shared" si="3"/>
        <v>115.93952576138244</v>
      </c>
      <c r="Q27" s="82"/>
      <c r="R27" s="89"/>
    </row>
    <row r="28" spans="2:18" ht="18">
      <c r="C28" s="83" t="s">
        <v>14</v>
      </c>
      <c r="D28" s="203"/>
      <c r="F28" s="109">
        <v>1689110.3243577615</v>
      </c>
      <c r="G28" s="122"/>
      <c r="H28" s="109">
        <v>1609066.262761689</v>
      </c>
      <c r="I28" s="79"/>
      <c r="J28" s="134">
        <f t="shared" si="2"/>
        <v>4.9745658987772501</v>
      </c>
      <c r="K28" s="67"/>
      <c r="L28" s="109">
        <v>99327.094950832427</v>
      </c>
      <c r="M28" s="122"/>
      <c r="N28" s="109">
        <v>510979.68168746209</v>
      </c>
      <c r="O28" s="79"/>
      <c r="P28" s="134">
        <f t="shared" si="3"/>
        <v>-80.561439424985721</v>
      </c>
      <c r="Q28" s="67"/>
      <c r="R28" s="89"/>
    </row>
    <row r="29" spans="2:18" ht="9" customHeight="1">
      <c r="C29" s="67"/>
      <c r="D29" s="67"/>
      <c r="E29" s="44"/>
      <c r="F29" s="107"/>
      <c r="G29" s="122"/>
      <c r="H29" s="107"/>
      <c r="I29" s="67"/>
      <c r="J29" s="131"/>
      <c r="K29" s="67"/>
      <c r="L29" s="107"/>
      <c r="M29" s="122"/>
      <c r="N29" s="107"/>
      <c r="O29" s="67"/>
      <c r="P29" s="131"/>
      <c r="Q29" s="67"/>
      <c r="R29" s="89"/>
    </row>
    <row r="30" spans="2:18" ht="18">
      <c r="C30" s="197" t="s">
        <v>91</v>
      </c>
      <c r="D30" s="204"/>
      <c r="F30" s="97">
        <f>F32+F33</f>
        <v>41325703.656934462</v>
      </c>
      <c r="G30" s="98"/>
      <c r="H30" s="97">
        <f>H32+H33</f>
        <v>34580184.371829413</v>
      </c>
      <c r="I30" s="67"/>
      <c r="J30" s="135">
        <f>(F30/H30-1)*100</f>
        <v>19.50689219170345</v>
      </c>
      <c r="K30" s="67"/>
      <c r="L30" s="97">
        <f>L32+L33</f>
        <v>15427320</v>
      </c>
      <c r="M30" s="98"/>
      <c r="N30" s="97">
        <f>N32+N33</f>
        <v>39421491</v>
      </c>
      <c r="O30" s="67"/>
      <c r="P30" s="135">
        <f>(L30/N30-1)*100</f>
        <v>-60.865711548048751</v>
      </c>
      <c r="Q30" s="67"/>
      <c r="R30" s="89"/>
    </row>
    <row r="31" spans="2:18" ht="5.25" customHeight="1">
      <c r="C31" s="67"/>
      <c r="D31" s="67"/>
      <c r="F31" s="99"/>
      <c r="G31" s="122"/>
      <c r="H31" s="99"/>
      <c r="I31" s="72"/>
      <c r="J31" s="111"/>
      <c r="K31" s="67"/>
      <c r="L31" s="99"/>
      <c r="M31" s="99"/>
      <c r="N31" s="99"/>
      <c r="O31" s="72"/>
      <c r="P31" s="111"/>
      <c r="Q31" s="67"/>
      <c r="R31" s="89"/>
    </row>
    <row r="32" spans="2:18" ht="18">
      <c r="B32" s="49"/>
      <c r="C32" s="199" t="s">
        <v>10</v>
      </c>
      <c r="D32" s="200"/>
      <c r="F32" s="100">
        <v>26353935.762499999</v>
      </c>
      <c r="G32" s="122"/>
      <c r="H32" s="100">
        <v>24473505</v>
      </c>
      <c r="I32" s="86"/>
      <c r="J32" s="112">
        <f t="shared" ref="J32" si="4">(F32/H32-1)*100</f>
        <v>7.683536798264079</v>
      </c>
      <c r="K32" s="67"/>
      <c r="L32" s="100">
        <v>1588788</v>
      </c>
      <c r="M32" s="101"/>
      <c r="N32" s="100">
        <v>13562169</v>
      </c>
      <c r="O32" s="86"/>
      <c r="P32" s="112">
        <f>(L32/N32-1)*100</f>
        <v>-88.285148194215836</v>
      </c>
      <c r="Q32" s="67"/>
      <c r="R32" s="89"/>
    </row>
    <row r="33" spans="2:18" ht="18">
      <c r="B33" s="49"/>
      <c r="C33" s="199" t="s">
        <v>11</v>
      </c>
      <c r="D33" s="200"/>
      <c r="F33" s="100">
        <f>SUM(F34:F39)</f>
        <v>14971767.894434465</v>
      </c>
      <c r="G33" s="122"/>
      <c r="H33" s="100">
        <f>SUM(H34:H39)</f>
        <v>10106679.371829415</v>
      </c>
      <c r="I33" s="72"/>
      <c r="J33" s="112">
        <f>(F33/H33-1)*100</f>
        <v>48.137358905098203</v>
      </c>
      <c r="K33" s="67"/>
      <c r="L33" s="100">
        <f>SUM(L34:L39)</f>
        <v>13838532</v>
      </c>
      <c r="M33" s="101"/>
      <c r="N33" s="100">
        <f>SUM(N34:N39)</f>
        <v>25859322</v>
      </c>
      <c r="O33" s="72"/>
      <c r="P33" s="112">
        <f>(L33/N33-1)*100</f>
        <v>-46.485325485331749</v>
      </c>
      <c r="Q33" s="67"/>
      <c r="R33" s="89"/>
    </row>
    <row r="34" spans="2:18" ht="18">
      <c r="B34" s="49"/>
      <c r="C34" s="201" t="s">
        <v>12</v>
      </c>
      <c r="D34" s="202"/>
      <c r="F34" s="102">
        <v>1357135.7375264396</v>
      </c>
      <c r="G34" s="122"/>
      <c r="H34" s="102">
        <v>1653242.4228606769</v>
      </c>
      <c r="I34" s="87"/>
      <c r="J34" s="120">
        <f t="shared" ref="J34:J39" si="5">(F34/H34-1)*100</f>
        <v>-17.910663387276927</v>
      </c>
      <c r="K34" s="67"/>
      <c r="L34" s="102">
        <v>1869311</v>
      </c>
      <c r="M34" s="98"/>
      <c r="N34" s="102">
        <v>2605249</v>
      </c>
      <c r="O34" s="87"/>
      <c r="P34" s="120">
        <f>(L34/N34-1)*100</f>
        <v>-28.248278763373481</v>
      </c>
      <c r="Q34" s="67"/>
      <c r="R34" s="89"/>
    </row>
    <row r="35" spans="2:18" ht="18">
      <c r="B35" s="49"/>
      <c r="C35" s="80" t="s">
        <v>17</v>
      </c>
      <c r="D35" s="86"/>
      <c r="F35" s="103">
        <v>2386107.3526942283</v>
      </c>
      <c r="G35" s="122"/>
      <c r="H35" s="103">
        <v>809677.8586657776</v>
      </c>
      <c r="I35" s="87"/>
      <c r="J35" s="113">
        <f t="shared" si="5"/>
        <v>194.69835776739157</v>
      </c>
      <c r="K35" s="67"/>
      <c r="L35" s="103">
        <v>2458607</v>
      </c>
      <c r="M35" s="98"/>
      <c r="N35" s="103">
        <v>3079205</v>
      </c>
      <c r="O35" s="87"/>
      <c r="P35" s="113">
        <f>(L35/N35-1)*100</f>
        <v>-20.154487927890475</v>
      </c>
      <c r="Q35" s="67"/>
      <c r="R35" s="89"/>
    </row>
    <row r="36" spans="2:18" ht="18">
      <c r="B36" s="49"/>
      <c r="C36" s="96" t="s">
        <v>21</v>
      </c>
      <c r="D36" s="86"/>
      <c r="F36" s="103">
        <v>71215.128798135906</v>
      </c>
      <c r="G36" s="122"/>
      <c r="H36" s="103">
        <v>230249.8588664</v>
      </c>
      <c r="I36" s="86"/>
      <c r="J36" s="113">
        <f t="shared" si="5"/>
        <v>-69.070500564581153</v>
      </c>
      <c r="K36" s="67"/>
      <c r="L36" s="103">
        <v>-85132</v>
      </c>
      <c r="M36" s="98"/>
      <c r="N36" s="103">
        <v>105566</v>
      </c>
      <c r="O36" s="86"/>
      <c r="P36" s="121" t="s">
        <v>87</v>
      </c>
      <c r="Q36" s="67"/>
      <c r="R36" s="89"/>
    </row>
    <row r="37" spans="2:18" ht="18">
      <c r="B37" s="49"/>
      <c r="C37" s="80" t="s">
        <v>13</v>
      </c>
      <c r="D37" s="86"/>
      <c r="F37" s="103">
        <v>7770876.4237629883</v>
      </c>
      <c r="G37" s="122"/>
      <c r="H37" s="103">
        <v>5074197.3307969132</v>
      </c>
      <c r="I37" s="86"/>
      <c r="J37" s="113">
        <f t="shared" si="5"/>
        <v>53.144939330582865</v>
      </c>
      <c r="K37" s="67"/>
      <c r="L37" s="103">
        <v>10189724</v>
      </c>
      <c r="M37" s="98"/>
      <c r="N37" s="103">
        <v>15925586</v>
      </c>
      <c r="O37" s="86"/>
      <c r="P37" s="113">
        <f>(L37/N37-1)*100</f>
        <v>-36.016646420420571</v>
      </c>
      <c r="Q37" s="67"/>
      <c r="R37" s="89"/>
    </row>
    <row r="38" spans="2:18" ht="18">
      <c r="B38" s="49"/>
      <c r="C38" s="80" t="s">
        <v>18</v>
      </c>
      <c r="D38" s="86"/>
      <c r="F38" s="103">
        <v>1203480.745977524</v>
      </c>
      <c r="G38" s="122"/>
      <c r="H38" s="103">
        <v>403125.86918015033</v>
      </c>
      <c r="I38" s="86"/>
      <c r="J38" s="113">
        <f t="shared" si="5"/>
        <v>198.53721578947051</v>
      </c>
      <c r="K38" s="67"/>
      <c r="L38" s="103">
        <v>-348792</v>
      </c>
      <c r="M38" s="98"/>
      <c r="N38" s="103">
        <v>-634815</v>
      </c>
      <c r="O38" s="86"/>
      <c r="P38" s="113">
        <f>-(L38/N38-1)*100</f>
        <v>45.056118711750671</v>
      </c>
      <c r="Q38" s="67"/>
      <c r="R38" s="89"/>
    </row>
    <row r="39" spans="2:18" ht="18">
      <c r="B39" s="49"/>
      <c r="C39" s="83" t="s">
        <v>14</v>
      </c>
      <c r="D39" s="203"/>
      <c r="F39" s="109">
        <v>2182952.5056751478</v>
      </c>
      <c r="G39" s="122"/>
      <c r="H39" s="109">
        <v>1936186.0314594964</v>
      </c>
      <c r="I39" s="86"/>
      <c r="J39" s="118">
        <f t="shared" si="5"/>
        <v>12.744977507643673</v>
      </c>
      <c r="K39" s="67"/>
      <c r="L39" s="109">
        <v>-245186</v>
      </c>
      <c r="M39" s="98"/>
      <c r="N39" s="109">
        <v>4778531</v>
      </c>
      <c r="O39" s="86"/>
      <c r="P39" s="134" t="s">
        <v>87</v>
      </c>
      <c r="Q39" s="67"/>
      <c r="R39" s="89"/>
    </row>
    <row r="40" spans="2:18" ht="18">
      <c r="B40" s="49"/>
      <c r="C40" s="67"/>
      <c r="D40" s="67"/>
      <c r="F40" s="95"/>
      <c r="G40" s="67"/>
      <c r="H40" s="95"/>
      <c r="I40" s="67"/>
      <c r="J40" s="91"/>
      <c r="K40" s="67"/>
      <c r="L40" s="95"/>
      <c r="M40" s="67"/>
      <c r="N40" s="95"/>
      <c r="O40" s="67"/>
      <c r="P40" s="91"/>
      <c r="Q40" s="67"/>
      <c r="R40" s="89"/>
    </row>
    <row r="41" spans="2:18" s="56" customFormat="1" ht="18">
      <c r="C41" s="56" t="s">
        <v>99</v>
      </c>
      <c r="E41" s="94"/>
      <c r="G41" s="94"/>
      <c r="I41" s="57"/>
      <c r="K41" s="94"/>
      <c r="M41" s="94"/>
      <c r="O41" s="57"/>
    </row>
    <row r="42" spans="2:18" s="56" customFormat="1" ht="18">
      <c r="E42" s="94"/>
      <c r="G42" s="94"/>
      <c r="I42" s="57"/>
      <c r="K42" s="94"/>
      <c r="M42" s="94"/>
      <c r="O42" s="57"/>
    </row>
    <row r="43" spans="2:18" s="56" customFormat="1" ht="18">
      <c r="C43" s="56" t="s">
        <v>92</v>
      </c>
      <c r="E43" s="94"/>
      <c r="G43" s="94"/>
      <c r="I43" s="57"/>
      <c r="K43" s="94"/>
      <c r="M43" s="94"/>
      <c r="O43" s="57"/>
    </row>
    <row r="44" spans="2:18">
      <c r="F44" s="52"/>
      <c r="H44" s="52"/>
      <c r="I44" s="52"/>
      <c r="J44" s="53"/>
      <c r="L44" s="52"/>
      <c r="N44" s="52"/>
      <c r="O44" s="52"/>
      <c r="P44" s="53"/>
    </row>
    <row r="45" spans="2:18">
      <c r="I45" s="52"/>
      <c r="J45" s="53"/>
      <c r="O45" s="52"/>
      <c r="P45" s="53"/>
    </row>
    <row r="276" spans="10:16">
      <c r="J276" s="43"/>
      <c r="P276" s="43"/>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9"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J109"/>
  <sheetViews>
    <sheetView showGridLines="0" view="pageBreakPreview" zoomScaleNormal="80" zoomScaleSheetLayoutView="100" workbookViewId="0">
      <selection activeCell="D108" sqref="D108"/>
    </sheetView>
  </sheetViews>
  <sheetFormatPr defaultColWidth="9.109375" defaultRowHeight="14.4"/>
  <cols>
    <col min="1" max="1" width="9.109375" style="2"/>
    <col min="2" max="2" width="78.109375" style="1" bestFit="1" customWidth="1"/>
    <col min="3" max="3" width="78.109375" style="1" hidden="1" customWidth="1"/>
    <col min="4"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2" spans="2:10">
      <c r="B2" s="2"/>
      <c r="C2" s="2"/>
    </row>
    <row r="4" spans="2:10" ht="18">
      <c r="B4" s="39" t="s">
        <v>0</v>
      </c>
      <c r="C4" s="39"/>
      <c r="D4" s="4">
        <v>45291</v>
      </c>
      <c r="E4" s="4">
        <v>44926</v>
      </c>
    </row>
    <row r="5" spans="2:10">
      <c r="B5" s="147" t="s">
        <v>33</v>
      </c>
      <c r="C5" s="172"/>
      <c r="D5" s="5"/>
      <c r="E5" s="5"/>
    </row>
    <row r="6" spans="2:10" ht="15.6" customHeight="1">
      <c r="B6" s="145" t="s">
        <v>34</v>
      </c>
      <c r="C6" s="145"/>
      <c r="D6" s="6">
        <v>1304049618</v>
      </c>
      <c r="E6" s="6">
        <v>1187072392.4772818</v>
      </c>
      <c r="G6" s="50"/>
      <c r="H6" s="50"/>
      <c r="I6" s="50"/>
      <c r="J6" s="50"/>
    </row>
    <row r="7" spans="2:10">
      <c r="B7" s="138" t="s">
        <v>101</v>
      </c>
      <c r="C7" s="138"/>
      <c r="D7" s="7">
        <v>93982614</v>
      </c>
      <c r="E7" s="7">
        <v>106847623</v>
      </c>
      <c r="G7" s="50"/>
      <c r="H7" s="50"/>
      <c r="I7" s="50"/>
      <c r="J7" s="50"/>
    </row>
    <row r="8" spans="2:10">
      <c r="B8" s="146" t="s">
        <v>102</v>
      </c>
      <c r="C8" s="146"/>
      <c r="D8" s="9">
        <v>277730318</v>
      </c>
      <c r="E8" s="10">
        <v>187642599</v>
      </c>
      <c r="G8" s="50"/>
      <c r="H8" s="50"/>
      <c r="I8" s="50"/>
      <c r="J8" s="50"/>
    </row>
    <row r="9" spans="2:10">
      <c r="B9" s="146" t="s">
        <v>103</v>
      </c>
      <c r="C9" s="146"/>
      <c r="D9" s="9">
        <v>102303499</v>
      </c>
      <c r="E9" s="7">
        <v>107379464</v>
      </c>
      <c r="G9" s="50"/>
      <c r="H9" s="50"/>
      <c r="I9" s="50"/>
      <c r="J9" s="50"/>
    </row>
    <row r="10" spans="2:10" ht="13.5" customHeight="1">
      <c r="B10" s="146" t="s">
        <v>104</v>
      </c>
      <c r="C10" s="146"/>
      <c r="D10" s="9">
        <v>26346947</v>
      </c>
      <c r="E10" s="9">
        <v>25080449</v>
      </c>
      <c r="G10" s="50"/>
      <c r="H10" s="50"/>
      <c r="I10" s="50"/>
      <c r="J10" s="50"/>
    </row>
    <row r="11" spans="2:10">
      <c r="B11" s="146" t="s">
        <v>105</v>
      </c>
      <c r="C11" s="146"/>
      <c r="D11" s="9">
        <v>44900927</v>
      </c>
      <c r="E11" s="9">
        <v>47763648</v>
      </c>
      <c r="G11" s="50"/>
      <c r="H11" s="50"/>
      <c r="I11" s="50"/>
      <c r="J11" s="50"/>
    </row>
    <row r="12" spans="2:10" ht="14.25" customHeight="1">
      <c r="B12" s="138" t="s">
        <v>106</v>
      </c>
      <c r="C12" s="138"/>
      <c r="D12" s="7">
        <v>29892055</v>
      </c>
      <c r="E12" s="9">
        <v>34032995</v>
      </c>
      <c r="G12" s="50"/>
      <c r="H12" s="50"/>
      <c r="I12" s="50"/>
      <c r="J12" s="50"/>
    </row>
    <row r="13" spans="2:10" ht="14.25" customHeight="1">
      <c r="B13" s="138" t="s">
        <v>107</v>
      </c>
      <c r="C13" s="138"/>
      <c r="D13" s="7">
        <v>1163570</v>
      </c>
      <c r="E13" s="9">
        <v>502372</v>
      </c>
      <c r="G13" s="50"/>
      <c r="H13" s="50"/>
      <c r="I13" s="50"/>
      <c r="J13" s="50"/>
    </row>
    <row r="14" spans="2:10">
      <c r="B14" s="138" t="s">
        <v>108</v>
      </c>
      <c r="C14" s="138"/>
      <c r="D14" s="7">
        <v>9567657</v>
      </c>
      <c r="E14" s="7">
        <v>10860109</v>
      </c>
      <c r="G14" s="50"/>
      <c r="H14" s="50"/>
      <c r="I14" s="50"/>
      <c r="J14" s="50"/>
    </row>
    <row r="15" spans="2:10">
      <c r="B15" s="138" t="s">
        <v>109</v>
      </c>
      <c r="C15" s="138"/>
      <c r="D15" s="7">
        <v>712385445</v>
      </c>
      <c r="E15" s="7">
        <v>674741277</v>
      </c>
      <c r="G15" s="50"/>
      <c r="H15" s="50"/>
      <c r="I15" s="50"/>
      <c r="J15" s="50"/>
    </row>
    <row r="16" spans="2:10">
      <c r="B16" s="138" t="s">
        <v>110</v>
      </c>
      <c r="C16" s="138"/>
      <c r="D16" s="7">
        <v>13553335</v>
      </c>
      <c r="E16" s="7">
        <v>12672160</v>
      </c>
      <c r="G16" s="50"/>
      <c r="H16" s="50"/>
      <c r="I16" s="50"/>
      <c r="J16" s="50"/>
    </row>
    <row r="17" spans="2:10">
      <c r="B17" s="138" t="s">
        <v>111</v>
      </c>
      <c r="C17" s="138"/>
      <c r="D17" s="7">
        <v>18077329</v>
      </c>
      <c r="E17" s="7">
        <v>16742196</v>
      </c>
      <c r="G17" s="50"/>
      <c r="H17" s="50"/>
      <c r="I17" s="50"/>
      <c r="J17" s="50"/>
    </row>
    <row r="18" spans="2:10">
      <c r="B18" s="138" t="s">
        <v>112</v>
      </c>
      <c r="C18" s="138"/>
      <c r="D18" s="7">
        <v>23682338</v>
      </c>
      <c r="E18" s="7">
        <v>22750952</v>
      </c>
      <c r="G18" s="50"/>
      <c r="H18" s="50"/>
      <c r="I18" s="50"/>
      <c r="J18" s="50"/>
    </row>
    <row r="19" spans="2:10">
      <c r="B19" s="138" t="s">
        <v>113</v>
      </c>
      <c r="C19" s="138"/>
      <c r="D19" s="7">
        <v>29754591</v>
      </c>
      <c r="E19" s="7">
        <v>26307473</v>
      </c>
      <c r="G19" s="50"/>
      <c r="H19" s="50"/>
      <c r="I19" s="50"/>
      <c r="J19" s="50"/>
    </row>
    <row r="20" spans="2:10">
      <c r="B20" s="138" t="s">
        <v>114</v>
      </c>
      <c r="C20" s="138"/>
      <c r="D20" s="7">
        <v>2110364</v>
      </c>
      <c r="E20" s="7">
        <v>1680368.4772818699</v>
      </c>
      <c r="G20" s="50"/>
      <c r="H20" s="50"/>
      <c r="I20" s="50"/>
      <c r="J20" s="50"/>
    </row>
    <row r="21" spans="2:10">
      <c r="B21" s="138" t="s">
        <v>115</v>
      </c>
      <c r="C21" s="138"/>
      <c r="D21" s="7">
        <v>257170</v>
      </c>
      <c r="E21" s="7">
        <v>989860</v>
      </c>
      <c r="G21" s="50"/>
      <c r="H21" s="50"/>
      <c r="I21" s="50"/>
      <c r="J21" s="50"/>
    </row>
    <row r="22" spans="2:10">
      <c r="B22" s="138" t="s">
        <v>116</v>
      </c>
      <c r="C22" s="138"/>
      <c r="D22" s="7">
        <v>19968218</v>
      </c>
      <c r="E22" s="7">
        <v>17261539</v>
      </c>
      <c r="G22" s="50"/>
      <c r="H22" s="50"/>
      <c r="I22" s="50"/>
      <c r="J22" s="50"/>
    </row>
    <row r="23" spans="2:10">
      <c r="B23" s="11"/>
      <c r="C23" s="173"/>
      <c r="D23" s="13"/>
      <c r="E23" s="12"/>
      <c r="G23" s="50"/>
      <c r="H23" s="50"/>
      <c r="I23" s="50"/>
      <c r="J23" s="50"/>
    </row>
    <row r="24" spans="2:10">
      <c r="B24" s="148" t="s">
        <v>117</v>
      </c>
      <c r="C24" s="174"/>
      <c r="D24" s="13">
        <v>676740</v>
      </c>
      <c r="E24" s="13">
        <v>1196772</v>
      </c>
      <c r="G24" s="50"/>
      <c r="H24" s="50"/>
      <c r="I24" s="50"/>
      <c r="J24" s="50"/>
    </row>
    <row r="25" spans="2:10">
      <c r="B25" s="149"/>
      <c r="C25" s="149"/>
      <c r="D25" s="14"/>
      <c r="E25" s="14"/>
      <c r="G25" s="50"/>
      <c r="H25" s="50"/>
      <c r="I25" s="50"/>
      <c r="J25" s="50"/>
    </row>
    <row r="26" spans="2:10">
      <c r="B26" s="145" t="s">
        <v>35</v>
      </c>
      <c r="C26" s="145"/>
      <c r="D26" s="6">
        <v>888281675</v>
      </c>
      <c r="E26" s="6">
        <v>942152906</v>
      </c>
      <c r="G26" s="50"/>
      <c r="H26" s="50"/>
      <c r="I26" s="50"/>
      <c r="J26" s="50"/>
    </row>
    <row r="27" spans="2:10">
      <c r="B27" s="138" t="s">
        <v>103</v>
      </c>
      <c r="C27" s="138"/>
      <c r="D27" s="7">
        <v>395848223</v>
      </c>
      <c r="E27" s="7">
        <v>383120737</v>
      </c>
      <c r="G27" s="50"/>
      <c r="H27" s="50"/>
      <c r="I27" s="50"/>
      <c r="J27" s="50"/>
    </row>
    <row r="28" spans="2:10">
      <c r="B28" s="138" t="s">
        <v>105</v>
      </c>
      <c r="C28" s="138"/>
      <c r="D28" s="7">
        <v>245335724</v>
      </c>
      <c r="E28" s="7">
        <v>242358819</v>
      </c>
      <c r="G28" s="50"/>
      <c r="H28" s="50"/>
      <c r="I28" s="50"/>
      <c r="J28" s="50"/>
    </row>
    <row r="29" spans="2:10">
      <c r="B29" s="138" t="s">
        <v>106</v>
      </c>
      <c r="C29" s="138"/>
      <c r="D29" s="7">
        <v>149892719</v>
      </c>
      <c r="E29" s="7">
        <v>140761918</v>
      </c>
      <c r="G29" s="50"/>
      <c r="H29" s="50"/>
      <c r="I29" s="50"/>
      <c r="J29" s="50"/>
    </row>
    <row r="30" spans="2:10">
      <c r="B30" s="138" t="s">
        <v>107</v>
      </c>
      <c r="C30" s="138"/>
      <c r="D30" s="7">
        <v>619780</v>
      </c>
      <c r="E30" s="7">
        <v>0</v>
      </c>
      <c r="G30" s="50"/>
      <c r="H30" s="50"/>
      <c r="I30" s="50"/>
      <c r="J30" s="50"/>
    </row>
    <row r="31" spans="2:10">
      <c r="B31" s="138" t="s">
        <v>108</v>
      </c>
      <c r="C31" s="138"/>
      <c r="D31" s="7">
        <v>2581</v>
      </c>
      <c r="E31" s="7">
        <v>2337</v>
      </c>
      <c r="G31" s="50"/>
      <c r="H31" s="50"/>
      <c r="I31" s="50"/>
      <c r="J31" s="50"/>
    </row>
    <row r="32" spans="2:10">
      <c r="B32" s="138" t="s">
        <v>118</v>
      </c>
      <c r="C32" s="138"/>
      <c r="D32" s="7">
        <v>243901235</v>
      </c>
      <c r="E32" s="7">
        <v>325511927</v>
      </c>
      <c r="G32" s="50"/>
      <c r="H32" s="50"/>
      <c r="I32" s="50"/>
      <c r="J32" s="50"/>
    </row>
    <row r="33" spans="2:10">
      <c r="B33" s="138" t="s">
        <v>119</v>
      </c>
      <c r="C33" s="138"/>
      <c r="D33" s="7">
        <v>1649169</v>
      </c>
      <c r="E33" s="7">
        <v>2625719</v>
      </c>
      <c r="G33" s="50"/>
      <c r="H33" s="50"/>
      <c r="I33" s="50"/>
      <c r="J33" s="50"/>
    </row>
    <row r="34" spans="2:10">
      <c r="B34" s="138" t="s">
        <v>111</v>
      </c>
      <c r="C34" s="138"/>
      <c r="D34" s="7">
        <v>48725555</v>
      </c>
      <c r="E34" s="7">
        <v>63799718</v>
      </c>
      <c r="G34" s="50"/>
      <c r="H34" s="50"/>
      <c r="I34" s="50"/>
      <c r="J34" s="50"/>
    </row>
    <row r="35" spans="2:10" ht="15.6" customHeight="1">
      <c r="B35" s="138" t="s">
        <v>120</v>
      </c>
      <c r="C35" s="138"/>
      <c r="D35" s="7">
        <v>77028827</v>
      </c>
      <c r="E35" s="7">
        <v>66114225</v>
      </c>
      <c r="G35" s="50"/>
      <c r="H35" s="50"/>
      <c r="I35" s="50"/>
      <c r="J35" s="50"/>
    </row>
    <row r="36" spans="2:10">
      <c r="B36" s="150" t="s">
        <v>121</v>
      </c>
      <c r="C36" s="150"/>
      <c r="D36" s="64">
        <v>2629144</v>
      </c>
      <c r="E36" s="7">
        <v>2421064</v>
      </c>
      <c r="G36" s="50"/>
      <c r="H36" s="50"/>
      <c r="I36" s="50"/>
      <c r="J36" s="50"/>
    </row>
    <row r="37" spans="2:10">
      <c r="B37" s="138" t="s">
        <v>122</v>
      </c>
      <c r="C37" s="138"/>
      <c r="D37" s="7">
        <v>63439398</v>
      </c>
      <c r="E37" s="7">
        <v>47577486</v>
      </c>
      <c r="G37" s="50"/>
      <c r="H37" s="50"/>
      <c r="I37" s="50"/>
      <c r="J37" s="50"/>
    </row>
    <row r="38" spans="2:10">
      <c r="B38" s="138" t="s">
        <v>123</v>
      </c>
      <c r="C38" s="138"/>
      <c r="D38" s="7">
        <v>9322583</v>
      </c>
      <c r="E38" s="64">
        <v>7729322</v>
      </c>
      <c r="G38" s="50"/>
      <c r="H38" s="50"/>
      <c r="I38" s="50"/>
      <c r="J38" s="50"/>
    </row>
    <row r="39" spans="2:10">
      <c r="B39" s="138" t="s">
        <v>124</v>
      </c>
      <c r="C39" s="138"/>
      <c r="D39" s="7">
        <v>38781443</v>
      </c>
      <c r="E39" s="7">
        <v>39137774</v>
      </c>
      <c r="G39" s="50"/>
      <c r="H39" s="50"/>
      <c r="I39" s="50"/>
      <c r="J39" s="50"/>
    </row>
    <row r="40" spans="2:10">
      <c r="B40" s="138" t="s">
        <v>125</v>
      </c>
      <c r="C40" s="138"/>
      <c r="D40" s="7">
        <v>10757590</v>
      </c>
      <c r="E40" s="7">
        <v>11214304</v>
      </c>
      <c r="G40" s="50"/>
      <c r="H40" s="50"/>
      <c r="I40" s="50"/>
      <c r="J40" s="50"/>
    </row>
    <row r="41" spans="2:10">
      <c r="B41" s="138" t="s">
        <v>126</v>
      </c>
      <c r="C41" s="138"/>
      <c r="D41" s="7">
        <v>28023853</v>
      </c>
      <c r="E41" s="7">
        <v>27923470</v>
      </c>
      <c r="G41" s="50"/>
      <c r="H41" s="50"/>
      <c r="I41" s="50"/>
      <c r="J41" s="50"/>
    </row>
    <row r="42" spans="2:10">
      <c r="B42" s="138" t="s">
        <v>113</v>
      </c>
      <c r="C42" s="138"/>
      <c r="D42" s="7">
        <v>273120</v>
      </c>
      <c r="E42" s="7">
        <v>852603</v>
      </c>
      <c r="G42" s="50"/>
      <c r="H42" s="50"/>
      <c r="I42" s="50"/>
      <c r="J42" s="50"/>
    </row>
    <row r="43" spans="2:10">
      <c r="B43" s="138" t="s">
        <v>114</v>
      </c>
      <c r="C43" s="138"/>
      <c r="D43" s="7">
        <v>3134480</v>
      </c>
      <c r="E43" s="7">
        <v>2503323</v>
      </c>
      <c r="G43" s="50"/>
      <c r="H43" s="50"/>
      <c r="I43" s="50"/>
      <c r="J43" s="50"/>
    </row>
    <row r="44" spans="2:10">
      <c r="B44" s="138" t="s">
        <v>127</v>
      </c>
      <c r="C44" s="138"/>
      <c r="D44" s="7">
        <v>1667274</v>
      </c>
      <c r="E44" s="7">
        <v>177323</v>
      </c>
      <c r="G44" s="50"/>
      <c r="H44" s="50"/>
      <c r="I44" s="50"/>
      <c r="J44" s="50"/>
    </row>
    <row r="45" spans="2:10">
      <c r="B45" s="138" t="s">
        <v>128</v>
      </c>
      <c r="C45" s="138"/>
      <c r="D45" s="7">
        <v>1878643</v>
      </c>
      <c r="E45" s="7">
        <v>579348</v>
      </c>
      <c r="G45" s="50"/>
      <c r="H45" s="50"/>
      <c r="I45" s="50"/>
      <c r="J45" s="50"/>
    </row>
    <row r="46" spans="2:10" ht="15" thickBot="1">
      <c r="B46" s="151" t="s">
        <v>129</v>
      </c>
      <c r="C46" s="151"/>
      <c r="D46" s="15">
        <v>2192331293</v>
      </c>
      <c r="E46" s="15">
        <v>2129225298.4772818</v>
      </c>
      <c r="G46" s="50"/>
      <c r="H46" s="50"/>
      <c r="I46" s="50"/>
      <c r="J46" s="50"/>
    </row>
    <row r="47" spans="2:10">
      <c r="G47" s="50"/>
      <c r="H47" s="50"/>
      <c r="I47" s="50"/>
      <c r="J47" s="50"/>
    </row>
    <row r="48" spans="2:10">
      <c r="B48" s="3" t="s">
        <v>1</v>
      </c>
      <c r="C48" s="3"/>
      <c r="G48" s="50"/>
      <c r="H48" s="50"/>
      <c r="I48" s="50"/>
      <c r="J48" s="50"/>
    </row>
    <row r="49" spans="2:10" ht="16.649999999999999" customHeight="1">
      <c r="B49" s="152" t="s">
        <v>130</v>
      </c>
      <c r="C49" s="152"/>
      <c r="D49" s="16">
        <v>1625360107</v>
      </c>
      <c r="E49" s="16">
        <v>1486990043.9303267</v>
      </c>
      <c r="G49" s="50"/>
      <c r="H49" s="50"/>
      <c r="I49" s="50"/>
      <c r="J49" s="50"/>
    </row>
    <row r="50" spans="2:10">
      <c r="B50" s="153" t="s">
        <v>131</v>
      </c>
      <c r="C50" s="153">
        <v>8</v>
      </c>
      <c r="D50" s="10">
        <v>53803753</v>
      </c>
      <c r="E50" s="10">
        <v>41780312</v>
      </c>
      <c r="G50" s="50"/>
      <c r="H50" s="50"/>
      <c r="I50" s="50"/>
      <c r="J50" s="50"/>
    </row>
    <row r="51" spans="2:10" ht="17.399999999999999" customHeight="1">
      <c r="B51" s="153" t="s">
        <v>132</v>
      </c>
      <c r="C51" s="153"/>
      <c r="D51" s="10">
        <v>66068210</v>
      </c>
      <c r="E51" s="10">
        <v>61919907</v>
      </c>
      <c r="G51" s="50"/>
      <c r="H51" s="50"/>
      <c r="I51" s="50"/>
      <c r="J51" s="50"/>
    </row>
    <row r="52" spans="2:10" ht="15.6" customHeight="1">
      <c r="B52" s="153" t="s">
        <v>133</v>
      </c>
      <c r="C52" s="153"/>
      <c r="D52" s="10">
        <v>1154452</v>
      </c>
      <c r="E52" s="10">
        <v>1089169</v>
      </c>
      <c r="G52" s="50"/>
      <c r="H52" s="50"/>
      <c r="I52" s="50"/>
      <c r="J52" s="50"/>
    </row>
    <row r="53" spans="2:10" ht="15.6" customHeight="1">
      <c r="B53" s="153" t="s">
        <v>134</v>
      </c>
      <c r="C53" s="153"/>
      <c r="D53" s="10">
        <v>27024490</v>
      </c>
      <c r="E53" s="10">
        <v>25521046</v>
      </c>
      <c r="G53" s="50"/>
      <c r="H53" s="50"/>
      <c r="I53" s="50"/>
      <c r="J53" s="50"/>
    </row>
    <row r="54" spans="2:10">
      <c r="B54" s="153" t="s">
        <v>135</v>
      </c>
      <c r="C54" s="153"/>
      <c r="D54" s="10">
        <v>1355180460</v>
      </c>
      <c r="E54" s="10">
        <v>1234564821</v>
      </c>
      <c r="G54" s="50"/>
      <c r="H54" s="50"/>
      <c r="I54" s="50"/>
      <c r="J54" s="50"/>
    </row>
    <row r="55" spans="2:10">
      <c r="B55" s="153" t="s">
        <v>136</v>
      </c>
      <c r="C55" s="153"/>
      <c r="D55" s="10">
        <v>811683</v>
      </c>
      <c r="E55" s="10">
        <v>430488</v>
      </c>
      <c r="G55" s="50"/>
      <c r="H55" s="50"/>
      <c r="I55" s="50"/>
      <c r="J55" s="50"/>
    </row>
    <row r="56" spans="2:10" ht="15.6" customHeight="1">
      <c r="B56" s="153" t="s">
        <v>137</v>
      </c>
      <c r="C56" s="153"/>
      <c r="D56" s="10">
        <v>56262182</v>
      </c>
      <c r="E56" s="10">
        <v>57806744</v>
      </c>
      <c r="G56" s="50"/>
      <c r="H56" s="50"/>
      <c r="I56" s="50"/>
      <c r="J56" s="50"/>
    </row>
    <row r="57" spans="2:10">
      <c r="B57" s="153" t="s">
        <v>138</v>
      </c>
      <c r="C57" s="153"/>
      <c r="D57" s="10">
        <v>6524648</v>
      </c>
      <c r="E57" s="10">
        <v>9555025</v>
      </c>
      <c r="G57" s="50"/>
      <c r="H57" s="50"/>
      <c r="I57" s="50"/>
      <c r="J57" s="50"/>
    </row>
    <row r="58" spans="2:10">
      <c r="B58" s="153" t="s">
        <v>139</v>
      </c>
      <c r="C58" s="153"/>
      <c r="D58" s="10">
        <v>5850</v>
      </c>
      <c r="E58" s="10">
        <v>0</v>
      </c>
      <c r="G58" s="50"/>
      <c r="H58" s="50"/>
      <c r="I58" s="50"/>
      <c r="J58" s="50"/>
    </row>
    <row r="59" spans="2:10">
      <c r="B59" s="153" t="s">
        <v>140</v>
      </c>
      <c r="C59" s="153"/>
      <c r="D59" s="10">
        <v>2289958</v>
      </c>
      <c r="E59" s="10">
        <v>842735</v>
      </c>
      <c r="G59" s="50"/>
      <c r="H59" s="50"/>
      <c r="I59" s="50"/>
      <c r="J59" s="50"/>
    </row>
    <row r="60" spans="2:10">
      <c r="B60" s="153" t="s">
        <v>141</v>
      </c>
      <c r="C60" s="153"/>
      <c r="D60" s="10">
        <v>9536520</v>
      </c>
      <c r="E60" s="10">
        <v>16783057</v>
      </c>
      <c r="G60" s="50"/>
      <c r="H60" s="50"/>
      <c r="I60" s="50"/>
      <c r="J60" s="50"/>
    </row>
    <row r="61" spans="2:10">
      <c r="B61" s="153" t="s">
        <v>142</v>
      </c>
      <c r="C61" s="153"/>
      <c r="D61" s="10">
        <v>38992950</v>
      </c>
      <c r="E61" s="10">
        <v>29750908</v>
      </c>
      <c r="G61" s="50"/>
      <c r="H61" s="50"/>
      <c r="I61" s="50"/>
      <c r="J61" s="50"/>
    </row>
    <row r="62" spans="2:10">
      <c r="B62" s="153" t="s">
        <v>143</v>
      </c>
      <c r="C62" s="153"/>
      <c r="D62" s="10">
        <v>4244201</v>
      </c>
      <c r="E62" s="10">
        <v>2930149</v>
      </c>
      <c r="G62" s="50"/>
      <c r="H62" s="50"/>
      <c r="I62" s="50"/>
      <c r="J62" s="50"/>
    </row>
    <row r="63" spans="2:10">
      <c r="B63" s="153" t="s">
        <v>144</v>
      </c>
      <c r="C63" s="153"/>
      <c r="D63" s="10">
        <v>32055401</v>
      </c>
      <c r="E63" s="10">
        <v>25196069</v>
      </c>
      <c r="G63" s="50"/>
      <c r="H63" s="50"/>
      <c r="I63" s="50"/>
      <c r="J63" s="50"/>
    </row>
    <row r="64" spans="2:10">
      <c r="B64" s="153" t="s">
        <v>145</v>
      </c>
      <c r="C64" s="153"/>
      <c r="D64" s="10">
        <v>2693348</v>
      </c>
      <c r="E64" s="10">
        <v>1624690</v>
      </c>
      <c r="G64" s="50"/>
      <c r="H64" s="50"/>
      <c r="I64" s="50"/>
      <c r="J64" s="50"/>
    </row>
    <row r="65" spans="2:10">
      <c r="B65" s="153" t="s">
        <v>146</v>
      </c>
      <c r="C65" s="153"/>
      <c r="D65" s="10">
        <v>7675385</v>
      </c>
      <c r="E65" s="10">
        <v>6922944</v>
      </c>
      <c r="G65" s="50"/>
      <c r="H65" s="50"/>
      <c r="I65" s="50"/>
      <c r="J65" s="50"/>
    </row>
    <row r="66" spans="2:10">
      <c r="B66" s="154" t="s">
        <v>147</v>
      </c>
      <c r="C66" s="175"/>
      <c r="D66" s="20">
        <v>29566</v>
      </c>
      <c r="E66" s="20">
        <v>22887.930326590002</v>
      </c>
      <c r="G66" s="50"/>
      <c r="H66" s="50"/>
      <c r="I66" s="50"/>
      <c r="J66" s="50"/>
    </row>
    <row r="67" spans="2:10">
      <c r="B67" s="136" t="s">
        <v>148</v>
      </c>
      <c r="C67" s="176"/>
      <c r="D67" s="18">
        <v>181815890</v>
      </c>
      <c r="E67" s="18">
        <v>241629145</v>
      </c>
      <c r="G67" s="50"/>
      <c r="H67" s="50"/>
      <c r="I67" s="50"/>
      <c r="J67" s="50"/>
    </row>
    <row r="68" spans="2:10" ht="17.399999999999999" customHeight="1">
      <c r="B68" s="138" t="s">
        <v>149</v>
      </c>
      <c r="C68" s="138"/>
      <c r="D68" s="7">
        <v>91470005</v>
      </c>
      <c r="E68" s="10">
        <v>121903621</v>
      </c>
      <c r="G68" s="50"/>
      <c r="H68" s="50"/>
      <c r="I68" s="50"/>
      <c r="J68" s="50"/>
    </row>
    <row r="69" spans="2:10" ht="16.649999999999999" customHeight="1">
      <c r="B69" s="137" t="s">
        <v>133</v>
      </c>
      <c r="C69" s="137"/>
      <c r="D69" s="10">
        <v>4891045</v>
      </c>
      <c r="E69" s="10">
        <v>4774967</v>
      </c>
      <c r="G69" s="50"/>
      <c r="H69" s="50"/>
      <c r="I69" s="50"/>
      <c r="J69" s="50"/>
    </row>
    <row r="70" spans="2:10" ht="16.649999999999999" hidden="1" customHeight="1">
      <c r="B70" s="137" t="s">
        <v>134</v>
      </c>
      <c r="C70" s="137"/>
      <c r="D70" s="10"/>
      <c r="E70" s="10"/>
      <c r="G70" s="50"/>
      <c r="H70" s="50"/>
      <c r="I70" s="50"/>
      <c r="J70" s="50"/>
    </row>
    <row r="71" spans="2:10" ht="16.649999999999999" customHeight="1">
      <c r="B71" s="137" t="s">
        <v>134</v>
      </c>
      <c r="C71" s="137"/>
      <c r="D71" s="10">
        <v>60337</v>
      </c>
      <c r="E71" s="10">
        <v>0</v>
      </c>
      <c r="G71" s="50"/>
      <c r="H71" s="50"/>
      <c r="I71" s="50"/>
      <c r="J71" s="50"/>
    </row>
    <row r="72" spans="2:10">
      <c r="B72" s="137" t="s">
        <v>135</v>
      </c>
      <c r="C72" s="137"/>
      <c r="D72" s="10">
        <v>22050068</v>
      </c>
      <c r="E72" s="7">
        <v>40599800</v>
      </c>
      <c r="G72" s="50"/>
      <c r="H72" s="50"/>
      <c r="I72" s="50"/>
      <c r="J72" s="50"/>
    </row>
    <row r="73" spans="2:10">
      <c r="B73" s="137" t="s">
        <v>137</v>
      </c>
      <c r="C73" s="137"/>
      <c r="D73" s="10">
        <v>19653848</v>
      </c>
      <c r="E73" s="10">
        <v>26487598</v>
      </c>
      <c r="G73" s="50"/>
      <c r="H73" s="50"/>
      <c r="I73" s="50"/>
      <c r="J73" s="50"/>
    </row>
    <row r="74" spans="2:10" ht="15" customHeight="1">
      <c r="B74" s="137" t="s">
        <v>111</v>
      </c>
      <c r="C74" s="137"/>
      <c r="D74" s="10">
        <v>8517175</v>
      </c>
      <c r="E74" s="10">
        <v>15337314</v>
      </c>
      <c r="G74" s="50"/>
      <c r="H74" s="50"/>
      <c r="I74" s="50"/>
      <c r="J74" s="50"/>
    </row>
    <row r="75" spans="2:10" ht="15" customHeight="1">
      <c r="B75" s="138" t="s">
        <v>139</v>
      </c>
      <c r="C75" s="138"/>
      <c r="D75" s="7">
        <v>27240</v>
      </c>
      <c r="E75" s="10">
        <v>47354</v>
      </c>
      <c r="G75" s="50"/>
      <c r="H75" s="50"/>
      <c r="I75" s="50"/>
      <c r="J75" s="50"/>
    </row>
    <row r="76" spans="2:10">
      <c r="B76" s="138" t="s">
        <v>140</v>
      </c>
      <c r="C76" s="138"/>
      <c r="D76" s="7">
        <v>1311884</v>
      </c>
      <c r="E76" s="10">
        <v>834051</v>
      </c>
      <c r="G76" s="50"/>
      <c r="H76" s="50"/>
      <c r="I76" s="50"/>
      <c r="J76" s="50"/>
    </row>
    <row r="77" spans="2:10">
      <c r="B77" s="137" t="s">
        <v>150</v>
      </c>
      <c r="C77" s="137"/>
      <c r="D77" s="10">
        <v>24970487</v>
      </c>
      <c r="E77" s="10">
        <v>22185145</v>
      </c>
      <c r="G77" s="50"/>
      <c r="H77" s="50"/>
      <c r="I77" s="50"/>
      <c r="J77" s="50"/>
    </row>
    <row r="78" spans="2:10">
      <c r="B78" s="137" t="s">
        <v>151</v>
      </c>
      <c r="C78" s="137"/>
      <c r="D78" s="10">
        <v>4663413</v>
      </c>
      <c r="E78" s="7">
        <v>6440952</v>
      </c>
      <c r="G78" s="50"/>
      <c r="H78" s="50"/>
      <c r="I78" s="50"/>
      <c r="J78" s="50"/>
    </row>
    <row r="79" spans="2:10">
      <c r="B79" s="138" t="s">
        <v>144</v>
      </c>
      <c r="C79" s="138"/>
      <c r="D79" s="7">
        <v>18313557</v>
      </c>
      <c r="E79" s="7">
        <v>14131004</v>
      </c>
      <c r="G79" s="50"/>
      <c r="H79" s="50"/>
      <c r="I79" s="50"/>
      <c r="J79" s="50"/>
    </row>
    <row r="80" spans="2:10">
      <c r="B80" s="137" t="s">
        <v>152</v>
      </c>
      <c r="C80" s="137"/>
      <c r="D80" s="10">
        <v>1993517</v>
      </c>
      <c r="E80" s="10">
        <v>1613189</v>
      </c>
      <c r="G80" s="50"/>
      <c r="H80" s="50"/>
      <c r="I80" s="50"/>
      <c r="J80" s="50"/>
    </row>
    <row r="81" spans="2:10">
      <c r="B81" s="137" t="s">
        <v>153</v>
      </c>
      <c r="C81" s="137"/>
      <c r="D81" s="10">
        <v>0</v>
      </c>
      <c r="E81" s="10">
        <v>0</v>
      </c>
      <c r="G81" s="50"/>
      <c r="H81" s="50"/>
      <c r="I81" s="50"/>
      <c r="J81" s="50"/>
    </row>
    <row r="82" spans="2:10">
      <c r="B82" s="137" t="s">
        <v>154</v>
      </c>
      <c r="C82" s="137"/>
      <c r="D82" s="10">
        <v>7943942</v>
      </c>
      <c r="E82" s="10">
        <v>8565427</v>
      </c>
      <c r="G82" s="50"/>
      <c r="H82" s="50"/>
      <c r="I82" s="50"/>
      <c r="J82" s="50"/>
    </row>
    <row r="83" spans="2:10">
      <c r="B83" s="137" t="s">
        <v>155</v>
      </c>
      <c r="C83" s="137"/>
      <c r="D83" s="10">
        <v>919859</v>
      </c>
      <c r="E83" s="10">
        <v>893868</v>
      </c>
      <c r="G83" s="50"/>
      <c r="H83" s="50"/>
      <c r="I83" s="50"/>
      <c r="J83" s="50"/>
    </row>
    <row r="84" spans="2:10">
      <c r="B84" s="139" t="s">
        <v>156</v>
      </c>
      <c r="C84" s="177"/>
      <c r="D84" s="21">
        <v>385155296</v>
      </c>
      <c r="E84" s="21">
        <v>400606109.45099998</v>
      </c>
      <c r="G84" s="50"/>
      <c r="H84" s="50"/>
      <c r="I84" s="50"/>
      <c r="J84" s="50"/>
    </row>
    <row r="85" spans="2:10">
      <c r="B85" s="140" t="s">
        <v>157</v>
      </c>
      <c r="C85" s="140"/>
      <c r="D85" s="17">
        <v>220692266</v>
      </c>
      <c r="E85" s="17">
        <v>217890185.45100001</v>
      </c>
      <c r="G85" s="50"/>
      <c r="H85" s="50"/>
      <c r="I85" s="50"/>
      <c r="J85" s="50"/>
    </row>
    <row r="86" spans="2:10">
      <c r="B86" s="138" t="s">
        <v>158</v>
      </c>
      <c r="C86" s="138"/>
      <c r="D86" s="7">
        <v>2040404</v>
      </c>
      <c r="E86" s="7">
        <v>2040404</v>
      </c>
      <c r="G86" s="50"/>
      <c r="H86" s="50"/>
      <c r="I86" s="50"/>
      <c r="J86" s="50"/>
    </row>
    <row r="87" spans="2:10">
      <c r="B87" s="138" t="s">
        <v>159</v>
      </c>
      <c r="C87" s="138"/>
      <c r="D87" s="7">
        <v>85021168</v>
      </c>
      <c r="E87" s="7">
        <v>85021168</v>
      </c>
      <c r="G87" s="50"/>
      <c r="H87" s="50"/>
      <c r="I87" s="50"/>
      <c r="J87" s="50"/>
    </row>
    <row r="88" spans="2:10" ht="15.6" customHeight="1">
      <c r="B88" s="138" t="s">
        <v>160</v>
      </c>
      <c r="C88" s="138"/>
      <c r="D88" s="7">
        <v>353885</v>
      </c>
      <c r="E88" s="7">
        <v>353885</v>
      </c>
      <c r="G88" s="50"/>
      <c r="H88" s="50"/>
      <c r="I88" s="50"/>
      <c r="J88" s="50"/>
    </row>
    <row r="89" spans="2:10">
      <c r="B89" s="138" t="s">
        <v>161</v>
      </c>
      <c r="C89" s="138"/>
      <c r="D89" s="7">
        <v>-316694</v>
      </c>
      <c r="E89" s="7">
        <v>-1697299</v>
      </c>
      <c r="G89" s="50"/>
      <c r="H89" s="50"/>
      <c r="I89" s="50"/>
      <c r="J89" s="50"/>
    </row>
    <row r="90" spans="2:10">
      <c r="B90" s="138" t="s">
        <v>162</v>
      </c>
      <c r="C90" s="138"/>
      <c r="D90" s="7">
        <v>0</v>
      </c>
      <c r="E90" s="7">
        <v>0</v>
      </c>
      <c r="G90" s="50"/>
      <c r="H90" s="50"/>
      <c r="I90" s="50"/>
      <c r="J90" s="50"/>
    </row>
    <row r="91" spans="2:10">
      <c r="B91" s="8" t="s">
        <v>163</v>
      </c>
      <c r="C91" s="8"/>
      <c r="D91" s="7">
        <v>0</v>
      </c>
      <c r="E91" s="7">
        <v>0</v>
      </c>
      <c r="G91" s="50"/>
      <c r="H91" s="50"/>
      <c r="I91" s="50"/>
      <c r="J91" s="50"/>
    </row>
    <row r="92" spans="2:10">
      <c r="B92" s="138" t="s">
        <v>164</v>
      </c>
      <c r="C92" s="138"/>
      <c r="D92" s="7">
        <v>-2081864</v>
      </c>
      <c r="E92" s="7">
        <v>-1675407</v>
      </c>
      <c r="G92" s="50"/>
      <c r="H92" s="50"/>
      <c r="I92" s="50"/>
      <c r="J92" s="50"/>
    </row>
    <row r="93" spans="2:10">
      <c r="B93" s="8" t="s">
        <v>165</v>
      </c>
      <c r="C93" s="8"/>
      <c r="D93" s="7">
        <v>0</v>
      </c>
      <c r="E93" s="7">
        <v>0</v>
      </c>
      <c r="G93" s="50"/>
      <c r="H93" s="50"/>
      <c r="I93" s="50"/>
      <c r="J93" s="50"/>
    </row>
    <row r="94" spans="2:10">
      <c r="B94" s="8" t="s">
        <v>166</v>
      </c>
      <c r="C94" s="8"/>
      <c r="D94" s="7">
        <v>0</v>
      </c>
      <c r="E94" s="7">
        <v>0</v>
      </c>
      <c r="G94" s="50"/>
      <c r="H94" s="50"/>
      <c r="I94" s="50"/>
      <c r="J94" s="50"/>
    </row>
    <row r="95" spans="2:10">
      <c r="B95" s="138" t="s">
        <v>167</v>
      </c>
      <c r="C95" s="138"/>
      <c r="D95" s="7">
        <v>-1123251</v>
      </c>
      <c r="E95" s="7">
        <v>-622929.54900000012</v>
      </c>
      <c r="G95" s="50"/>
      <c r="H95" s="50"/>
      <c r="I95" s="50"/>
      <c r="J95" s="50"/>
    </row>
    <row r="96" spans="2:10">
      <c r="B96" s="138" t="s">
        <v>168</v>
      </c>
      <c r="C96" s="138"/>
      <c r="D96" s="7">
        <v>-10597574</v>
      </c>
      <c r="E96" s="7">
        <v>-8358112</v>
      </c>
      <c r="G96" s="50"/>
      <c r="H96" s="50"/>
      <c r="I96" s="50"/>
      <c r="J96" s="50"/>
    </row>
    <row r="97" spans="1:10">
      <c r="B97" s="138" t="s">
        <v>169</v>
      </c>
      <c r="C97" s="138"/>
      <c r="D97" s="7">
        <v>12449</v>
      </c>
      <c r="E97" s="7">
        <v>5942488</v>
      </c>
      <c r="G97" s="50"/>
      <c r="H97" s="50"/>
      <c r="I97" s="50"/>
      <c r="J97" s="50"/>
    </row>
    <row r="98" spans="1:10">
      <c r="B98" s="138" t="s">
        <v>170</v>
      </c>
      <c r="C98" s="138"/>
      <c r="D98" s="7">
        <v>10818840</v>
      </c>
      <c r="E98" s="7">
        <v>10538199</v>
      </c>
      <c r="G98" s="50"/>
      <c r="H98" s="50"/>
      <c r="I98" s="50"/>
      <c r="J98" s="50"/>
    </row>
    <row r="99" spans="1:10">
      <c r="B99" s="138" t="s">
        <v>171</v>
      </c>
      <c r="C99" s="138"/>
      <c r="D99" s="7">
        <v>121137583</v>
      </c>
      <c r="E99" s="7">
        <v>86926298</v>
      </c>
      <c r="G99" s="50"/>
      <c r="H99" s="50"/>
      <c r="I99" s="50"/>
      <c r="J99" s="50"/>
    </row>
    <row r="100" spans="1:10">
      <c r="B100" s="138" t="s">
        <v>172</v>
      </c>
      <c r="C100" s="138"/>
      <c r="D100" s="7">
        <v>15427320</v>
      </c>
      <c r="E100" s="7">
        <v>39421491</v>
      </c>
      <c r="G100" s="50"/>
      <c r="H100" s="50"/>
      <c r="I100" s="50"/>
      <c r="J100" s="50"/>
    </row>
    <row r="101" spans="1:10">
      <c r="B101" s="141" t="s">
        <v>173</v>
      </c>
      <c r="C101" s="178"/>
      <c r="D101" s="19">
        <v>164463030</v>
      </c>
      <c r="E101" s="19">
        <v>182715924</v>
      </c>
      <c r="G101" s="50"/>
      <c r="H101" s="50"/>
      <c r="I101" s="50"/>
      <c r="J101" s="50"/>
    </row>
    <row r="102" spans="1:10" ht="15" thickBot="1">
      <c r="B102" s="142" t="s">
        <v>174</v>
      </c>
      <c r="C102" s="142"/>
      <c r="D102" s="22">
        <v>2192331293</v>
      </c>
      <c r="E102" s="22">
        <v>2129225298.3813267</v>
      </c>
      <c r="G102" s="50"/>
      <c r="H102" s="50"/>
      <c r="I102" s="50"/>
      <c r="J102" s="50"/>
    </row>
    <row r="103" spans="1:10" ht="15" thickTop="1"/>
    <row r="105" spans="1:10" ht="14.4" customHeight="1">
      <c r="A105" s="210" t="s">
        <v>4</v>
      </c>
      <c r="B105" s="210"/>
      <c r="C105" s="210"/>
      <c r="D105" s="210"/>
      <c r="E105" s="210"/>
      <c r="F105" s="210"/>
    </row>
    <row r="109" spans="1:10">
      <c r="D109" s="23"/>
      <c r="E109" s="23"/>
    </row>
  </sheetData>
  <mergeCells count="1">
    <mergeCell ref="A105:F105"/>
  </mergeCells>
  <pageMargins left="0.7" right="0.7" top="0.75" bottom="0.75" header="0.3" footer="0.3"/>
  <pageSetup paperSize="9" scale="46"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Q45"/>
  <sheetViews>
    <sheetView showGridLines="0" view="pageBreakPreview" zoomScale="85" zoomScaleNormal="80" zoomScaleSheetLayoutView="85" workbookViewId="0">
      <selection activeCell="B2" sqref="B2"/>
    </sheetView>
  </sheetViews>
  <sheetFormatPr defaultColWidth="9.109375" defaultRowHeight="14.4"/>
  <cols>
    <col min="1" max="1" width="9.109375" style="2"/>
    <col min="2" max="2" width="70" style="2" bestFit="1" customWidth="1"/>
    <col min="3" max="3" width="70" style="2" hidden="1" customWidth="1"/>
    <col min="4" max="5" width="14.44140625" style="2" customWidth="1"/>
    <col min="6" max="6" width="9.109375" style="2"/>
    <col min="7" max="7" width="10.109375" style="2" bestFit="1" customWidth="1"/>
    <col min="8" max="8" width="12.77734375" style="2" bestFit="1" customWidth="1"/>
    <col min="9" max="9" width="1.5546875" style="2" bestFit="1" customWidth="1"/>
    <col min="10" max="10" width="11.6640625" style="2" bestFit="1" customWidth="1"/>
    <col min="11" max="12" width="1.5546875" style="2" bestFit="1" customWidth="1"/>
    <col min="13" max="13" width="3.5546875" style="2" bestFit="1" customWidth="1"/>
    <col min="14" max="16384" width="9.109375" style="2"/>
  </cols>
  <sheetData>
    <row r="1" spans="2:17">
      <c r="B1" s="1"/>
      <c r="C1" s="1"/>
      <c r="D1" s="1"/>
      <c r="E1" s="1"/>
    </row>
    <row r="2" spans="2:17" ht="26.4">
      <c r="B2" s="168" t="s">
        <v>2</v>
      </c>
      <c r="C2" s="168"/>
      <c r="D2" s="24" t="s">
        <v>31</v>
      </c>
      <c r="E2" s="24" t="s">
        <v>32</v>
      </c>
    </row>
    <row r="3" spans="2:17">
      <c r="B3" s="31" t="s">
        <v>36</v>
      </c>
      <c r="C3" s="31"/>
      <c r="D3" s="25"/>
      <c r="E3" s="25"/>
    </row>
    <row r="4" spans="2:17">
      <c r="B4" s="155" t="s">
        <v>175</v>
      </c>
      <c r="C4" s="155"/>
      <c r="D4" s="27">
        <v>137009157</v>
      </c>
      <c r="E4" s="27">
        <v>123593119</v>
      </c>
      <c r="G4" s="54"/>
      <c r="H4" s="54"/>
      <c r="I4" s="54"/>
      <c r="J4" s="54"/>
      <c r="K4" s="54"/>
      <c r="L4" s="54"/>
      <c r="M4" s="54"/>
      <c r="N4" s="54"/>
      <c r="O4" s="54"/>
      <c r="P4" s="54"/>
      <c r="Q4" s="54"/>
    </row>
    <row r="5" spans="2:17">
      <c r="B5" s="155" t="s">
        <v>176</v>
      </c>
      <c r="C5" s="155"/>
      <c r="D5" s="27">
        <v>-115931168</v>
      </c>
      <c r="E5" s="27">
        <v>-105388486</v>
      </c>
      <c r="G5" s="54"/>
      <c r="H5" s="54"/>
      <c r="I5" s="54"/>
      <c r="J5" s="54"/>
      <c r="K5" s="54"/>
      <c r="L5" s="54"/>
      <c r="M5" s="54"/>
      <c r="N5" s="54"/>
      <c r="O5" s="54"/>
      <c r="P5" s="54"/>
      <c r="Q5" s="54"/>
    </row>
    <row r="6" spans="2:17">
      <c r="B6" s="156" t="s">
        <v>177</v>
      </c>
      <c r="C6" s="169"/>
      <c r="D6" s="28">
        <v>21077989</v>
      </c>
      <c r="E6" s="28">
        <v>18204633</v>
      </c>
      <c r="G6" s="54"/>
      <c r="H6" s="54"/>
      <c r="I6" s="54"/>
      <c r="J6" s="54"/>
      <c r="K6" s="54"/>
      <c r="L6" s="54"/>
      <c r="M6" s="54"/>
      <c r="N6" s="54"/>
      <c r="O6" s="54"/>
      <c r="P6" s="54"/>
      <c r="Q6" s="54"/>
    </row>
    <row r="7" spans="2:17">
      <c r="B7" s="155" t="s">
        <v>178</v>
      </c>
      <c r="C7" s="155"/>
      <c r="D7" s="27">
        <v>393756589</v>
      </c>
      <c r="E7" s="27">
        <v>312280147</v>
      </c>
      <c r="G7" s="54"/>
      <c r="H7" s="54"/>
      <c r="I7" s="54"/>
      <c r="J7" s="54"/>
      <c r="K7" s="54"/>
      <c r="L7" s="54"/>
      <c r="M7" s="54"/>
      <c r="N7" s="54"/>
      <c r="O7" s="54"/>
      <c r="P7" s="54"/>
      <c r="Q7" s="54"/>
    </row>
    <row r="8" spans="2:17">
      <c r="B8" s="155" t="s">
        <v>179</v>
      </c>
      <c r="C8" s="155"/>
      <c r="D8" s="27">
        <v>-228961195</v>
      </c>
      <c r="E8" s="27">
        <v>-126376342</v>
      </c>
      <c r="G8" s="54"/>
      <c r="H8" s="54"/>
      <c r="I8" s="54"/>
      <c r="J8" s="54"/>
      <c r="K8" s="54"/>
      <c r="L8" s="54"/>
      <c r="M8" s="54"/>
      <c r="N8" s="54"/>
      <c r="O8" s="54"/>
      <c r="P8" s="54"/>
      <c r="Q8" s="54"/>
    </row>
    <row r="9" spans="2:17">
      <c r="B9" s="156" t="s">
        <v>180</v>
      </c>
      <c r="C9" s="169"/>
      <c r="D9" s="28">
        <v>164795394</v>
      </c>
      <c r="E9" s="28">
        <v>185903805</v>
      </c>
      <c r="G9" s="54"/>
      <c r="H9" s="54"/>
      <c r="I9" s="54"/>
      <c r="J9" s="54"/>
      <c r="K9" s="54"/>
      <c r="L9" s="54"/>
      <c r="M9" s="54"/>
      <c r="N9" s="54"/>
      <c r="O9" s="54"/>
      <c r="P9" s="54"/>
      <c r="Q9" s="54"/>
    </row>
    <row r="10" spans="2:17">
      <c r="B10" s="156" t="s">
        <v>181</v>
      </c>
      <c r="C10" s="169"/>
      <c r="D10" s="28">
        <v>185873383</v>
      </c>
      <c r="E10" s="28">
        <v>204108438</v>
      </c>
      <c r="G10" s="54"/>
      <c r="H10" s="54"/>
      <c r="I10" s="54"/>
      <c r="J10" s="54"/>
      <c r="K10" s="54"/>
      <c r="L10" s="54"/>
      <c r="M10" s="54"/>
      <c r="N10" s="54"/>
      <c r="O10" s="54"/>
      <c r="P10" s="54"/>
      <c r="Q10" s="54"/>
    </row>
    <row r="11" spans="2:17">
      <c r="B11" s="155" t="s">
        <v>182</v>
      </c>
      <c r="C11" s="155"/>
      <c r="D11" s="27">
        <v>-72905937</v>
      </c>
      <c r="E11" s="27">
        <v>-50301397</v>
      </c>
      <c r="G11" s="54"/>
      <c r="H11" s="54"/>
      <c r="I11" s="54"/>
      <c r="J11" s="54"/>
      <c r="K11" s="54"/>
      <c r="L11" s="54"/>
      <c r="M11" s="54"/>
      <c r="N11" s="54"/>
      <c r="O11" s="54"/>
      <c r="P11" s="54"/>
      <c r="Q11" s="54"/>
    </row>
    <row r="12" spans="2:17">
      <c r="B12" s="155" t="s">
        <v>183</v>
      </c>
      <c r="C12" s="155"/>
      <c r="D12" s="27">
        <v>-14844457</v>
      </c>
      <c r="E12" s="27">
        <v>-12003271</v>
      </c>
      <c r="G12" s="54"/>
      <c r="H12" s="54"/>
      <c r="I12" s="54"/>
      <c r="J12" s="54"/>
      <c r="K12" s="54"/>
      <c r="L12" s="54"/>
      <c r="M12" s="54"/>
      <c r="N12" s="54"/>
      <c r="O12" s="54"/>
      <c r="P12" s="54"/>
      <c r="Q12" s="54"/>
    </row>
    <row r="13" spans="2:17">
      <c r="B13" s="155" t="s">
        <v>184</v>
      </c>
      <c r="C13" s="155"/>
      <c r="D13" s="27">
        <v>-269962</v>
      </c>
      <c r="E13" s="27">
        <v>-180918</v>
      </c>
      <c r="G13" s="54"/>
      <c r="H13" s="54"/>
      <c r="I13" s="54"/>
      <c r="J13" s="54"/>
      <c r="K13" s="54"/>
      <c r="L13" s="54"/>
      <c r="M13" s="54"/>
      <c r="N13" s="54"/>
      <c r="O13" s="54"/>
      <c r="P13" s="54"/>
      <c r="Q13" s="54"/>
    </row>
    <row r="14" spans="2:17">
      <c r="B14" s="155" t="s">
        <v>185</v>
      </c>
      <c r="C14" s="155"/>
      <c r="D14" s="27">
        <v>22991484</v>
      </c>
      <c r="E14" s="27">
        <v>16839946</v>
      </c>
      <c r="G14" s="54"/>
      <c r="H14" s="54"/>
      <c r="I14" s="54"/>
      <c r="J14" s="54"/>
      <c r="K14" s="54"/>
      <c r="L14" s="54"/>
      <c r="M14" s="54"/>
      <c r="N14" s="54"/>
      <c r="O14" s="54"/>
      <c r="P14" s="54"/>
      <c r="Q14" s="54"/>
    </row>
    <row r="15" spans="2:17">
      <c r="B15" s="155" t="s">
        <v>186</v>
      </c>
      <c r="C15" s="155"/>
      <c r="D15" s="27">
        <v>-10088691</v>
      </c>
      <c r="E15" s="27">
        <v>-5802567</v>
      </c>
      <c r="G15" s="54"/>
      <c r="H15" s="144"/>
      <c r="I15" s="144"/>
      <c r="J15" s="144"/>
      <c r="K15" s="54"/>
      <c r="L15" s="54"/>
      <c r="M15" s="54"/>
      <c r="N15" s="54"/>
      <c r="O15" s="54"/>
      <c r="P15" s="54"/>
      <c r="Q15" s="54"/>
    </row>
    <row r="16" spans="2:17">
      <c r="B16" s="155" t="s">
        <v>187</v>
      </c>
      <c r="C16" s="157"/>
      <c r="D16" s="26"/>
      <c r="E16" s="26"/>
      <c r="G16" s="54"/>
      <c r="H16" s="54"/>
      <c r="I16" s="54"/>
      <c r="J16" s="54"/>
      <c r="K16" s="54"/>
      <c r="L16" s="54"/>
      <c r="M16" s="54"/>
      <c r="N16" s="54"/>
      <c r="O16" s="54"/>
      <c r="P16" s="54"/>
      <c r="Q16" s="54"/>
    </row>
    <row r="17" spans="2:17">
      <c r="B17" s="155" t="s">
        <v>188</v>
      </c>
      <c r="C17" s="155"/>
      <c r="D17" s="27">
        <v>13667913</v>
      </c>
      <c r="E17" s="27">
        <v>17856719</v>
      </c>
      <c r="G17" s="54"/>
      <c r="H17" s="54"/>
      <c r="I17" s="54"/>
      <c r="J17" s="54"/>
      <c r="K17" s="54"/>
      <c r="L17" s="54"/>
      <c r="M17" s="54"/>
      <c r="N17" s="54"/>
      <c r="O17" s="54"/>
      <c r="P17" s="54"/>
      <c r="Q17" s="54"/>
    </row>
    <row r="18" spans="2:17">
      <c r="B18" s="156" t="s">
        <v>189</v>
      </c>
      <c r="C18" s="169"/>
      <c r="D18" s="28">
        <v>124423733</v>
      </c>
      <c r="E18" s="28">
        <v>170516950</v>
      </c>
      <c r="G18" s="54"/>
      <c r="H18" s="54"/>
      <c r="I18" s="54"/>
      <c r="J18" s="54"/>
      <c r="K18" s="54"/>
      <c r="L18" s="54"/>
      <c r="M18" s="54"/>
      <c r="N18" s="54"/>
      <c r="O18" s="54"/>
      <c r="P18" s="54"/>
      <c r="Q18" s="54"/>
    </row>
    <row r="19" spans="2:17">
      <c r="B19" s="155" t="s">
        <v>190</v>
      </c>
      <c r="C19" s="155"/>
      <c r="D19" s="27">
        <v>1131313</v>
      </c>
      <c r="E19" s="27">
        <v>9316315</v>
      </c>
      <c r="G19" s="54"/>
      <c r="H19" s="54"/>
      <c r="I19" s="54"/>
      <c r="J19" s="54"/>
      <c r="K19" s="54"/>
      <c r="L19" s="54"/>
      <c r="M19" s="54"/>
      <c r="N19" s="54"/>
      <c r="O19" s="54"/>
      <c r="P19" s="54"/>
      <c r="Q19" s="54"/>
    </row>
    <row r="20" spans="2:17">
      <c r="B20" s="155" t="s">
        <v>191</v>
      </c>
      <c r="C20" s="155"/>
      <c r="D20" s="27">
        <v>-635129</v>
      </c>
      <c r="E20" s="27">
        <v>-453244</v>
      </c>
      <c r="G20" s="54"/>
      <c r="H20" s="54"/>
      <c r="I20" s="54"/>
      <c r="J20" s="54"/>
      <c r="K20" s="54"/>
      <c r="L20" s="54"/>
      <c r="M20" s="54"/>
      <c r="N20" s="54"/>
      <c r="O20" s="54"/>
      <c r="P20" s="54"/>
      <c r="Q20" s="54"/>
    </row>
    <row r="21" spans="2:17">
      <c r="B21" s="158" t="s">
        <v>192</v>
      </c>
      <c r="C21" s="170"/>
      <c r="D21" s="29"/>
      <c r="E21" s="29"/>
      <c r="G21" s="54"/>
      <c r="H21" s="54"/>
      <c r="I21" s="54"/>
      <c r="J21" s="54"/>
      <c r="K21" s="54"/>
      <c r="L21" s="54"/>
      <c r="M21" s="54"/>
      <c r="N21" s="54"/>
      <c r="O21" s="54"/>
      <c r="P21" s="54"/>
      <c r="Q21" s="54"/>
    </row>
    <row r="22" spans="2:17">
      <c r="B22" s="159" t="s">
        <v>193</v>
      </c>
      <c r="C22" s="159"/>
      <c r="D22" s="32">
        <v>124919917</v>
      </c>
      <c r="E22" s="32">
        <v>179380021</v>
      </c>
      <c r="G22" s="54"/>
      <c r="H22" s="54"/>
      <c r="I22" s="54"/>
      <c r="J22" s="54"/>
      <c r="K22" s="54"/>
      <c r="L22" s="54"/>
      <c r="M22" s="54"/>
      <c r="N22" s="54"/>
      <c r="O22" s="54"/>
      <c r="P22" s="54"/>
      <c r="Q22" s="54"/>
    </row>
    <row r="23" spans="2:17">
      <c r="B23" s="160" t="s">
        <v>194</v>
      </c>
      <c r="C23" s="166"/>
      <c r="D23" s="33">
        <v>3779849</v>
      </c>
      <c r="E23" s="33">
        <v>2270444</v>
      </c>
      <c r="G23" s="54"/>
      <c r="H23" s="54"/>
      <c r="I23" s="54"/>
      <c r="J23" s="54"/>
      <c r="K23" s="54"/>
      <c r="L23" s="54"/>
      <c r="M23" s="54"/>
      <c r="N23" s="54"/>
      <c r="O23" s="54"/>
      <c r="P23" s="54"/>
      <c r="Q23" s="54"/>
    </row>
    <row r="24" spans="2:17">
      <c r="B24" s="161" t="s">
        <v>195</v>
      </c>
      <c r="C24" s="161"/>
      <c r="D24" s="34">
        <v>-7232321</v>
      </c>
      <c r="E24" s="34">
        <v>-5428449</v>
      </c>
      <c r="G24" s="54"/>
      <c r="H24" s="54"/>
      <c r="I24" s="54"/>
      <c r="J24" s="54"/>
      <c r="K24" s="54"/>
      <c r="L24" s="54"/>
      <c r="M24" s="54"/>
      <c r="N24" s="54"/>
      <c r="O24" s="54"/>
      <c r="P24" s="54"/>
      <c r="Q24" s="54"/>
    </row>
    <row r="25" spans="2:17">
      <c r="B25" s="161" t="s">
        <v>196</v>
      </c>
      <c r="C25" s="161"/>
      <c r="D25" s="34">
        <v>-73514586</v>
      </c>
      <c r="E25" s="34">
        <v>-77686005</v>
      </c>
      <c r="G25" s="54"/>
      <c r="H25" s="54"/>
      <c r="I25" s="54"/>
      <c r="J25" s="54"/>
      <c r="K25" s="54"/>
      <c r="L25" s="54"/>
      <c r="M25" s="54"/>
      <c r="N25" s="54"/>
      <c r="O25" s="54"/>
      <c r="P25" s="54"/>
      <c r="Q25" s="54"/>
    </row>
    <row r="26" spans="2:17">
      <c r="B26" s="166" t="s">
        <v>197</v>
      </c>
      <c r="C26" s="166"/>
      <c r="D26" s="167"/>
      <c r="E26" s="167"/>
      <c r="G26" s="54"/>
      <c r="H26" s="54"/>
      <c r="I26" s="54"/>
      <c r="J26" s="54"/>
      <c r="K26" s="54"/>
      <c r="L26" s="54"/>
      <c r="M26" s="54"/>
      <c r="N26" s="54"/>
      <c r="O26" s="54"/>
      <c r="P26" s="54"/>
      <c r="Q26" s="54"/>
    </row>
    <row r="27" spans="2:17">
      <c r="B27" s="164" t="s">
        <v>198</v>
      </c>
      <c r="C27" s="164"/>
      <c r="D27" s="165">
        <v>47952859</v>
      </c>
      <c r="E27" s="165">
        <v>98536011</v>
      </c>
      <c r="G27" s="54"/>
      <c r="H27" s="54"/>
      <c r="I27" s="54"/>
      <c r="J27" s="54"/>
      <c r="K27" s="54"/>
      <c r="L27" s="54"/>
      <c r="M27" s="54"/>
      <c r="N27" s="54"/>
      <c r="O27" s="54"/>
      <c r="P27" s="54"/>
      <c r="Q27" s="54"/>
    </row>
    <row r="28" spans="2:17">
      <c r="B28" s="159" t="s">
        <v>199</v>
      </c>
      <c r="C28" s="159"/>
      <c r="D28" s="32"/>
      <c r="E28" s="32"/>
      <c r="G28" s="54"/>
      <c r="H28" s="54"/>
      <c r="I28" s="54"/>
      <c r="J28" s="54"/>
      <c r="K28" s="54"/>
      <c r="L28" s="54"/>
      <c r="M28" s="54"/>
      <c r="N28" s="54"/>
      <c r="O28" s="54"/>
      <c r="P28" s="54"/>
      <c r="Q28" s="54"/>
    </row>
    <row r="29" spans="2:17">
      <c r="B29" s="155" t="s">
        <v>200</v>
      </c>
      <c r="C29" s="155"/>
      <c r="D29" s="27">
        <v>-19375475</v>
      </c>
      <c r="E29" s="27">
        <v>-42691113</v>
      </c>
      <c r="G29" s="54"/>
      <c r="H29" s="54"/>
      <c r="I29" s="54"/>
      <c r="J29" s="54"/>
      <c r="K29" s="54"/>
      <c r="L29" s="54"/>
      <c r="M29" s="54"/>
      <c r="N29" s="54"/>
      <c r="O29" s="54"/>
      <c r="P29" s="54"/>
      <c r="Q29" s="54"/>
    </row>
    <row r="30" spans="2:17">
      <c r="B30" s="155" t="s">
        <v>201</v>
      </c>
      <c r="C30" s="155"/>
      <c r="D30" s="27">
        <v>-8727953</v>
      </c>
      <c r="E30" s="27">
        <v>5427451</v>
      </c>
      <c r="G30" s="54"/>
      <c r="H30" s="54"/>
      <c r="I30" s="54"/>
      <c r="J30" s="54"/>
      <c r="K30" s="54"/>
      <c r="L30" s="54"/>
      <c r="M30" s="54"/>
      <c r="N30" s="54"/>
      <c r="O30" s="54"/>
      <c r="P30" s="54"/>
      <c r="Q30" s="54"/>
    </row>
    <row r="31" spans="2:17">
      <c r="B31" s="158" t="s">
        <v>202</v>
      </c>
      <c r="C31" s="170"/>
      <c r="D31" s="30"/>
      <c r="E31" s="30"/>
      <c r="G31" s="54"/>
      <c r="H31" s="54"/>
      <c r="I31" s="54"/>
      <c r="J31" s="54"/>
      <c r="K31" s="54"/>
      <c r="L31" s="54"/>
      <c r="M31" s="54"/>
      <c r="N31" s="54"/>
      <c r="O31" s="54"/>
      <c r="P31" s="54"/>
      <c r="Q31" s="54"/>
    </row>
    <row r="32" spans="2:17">
      <c r="B32" s="159" t="s">
        <v>198</v>
      </c>
      <c r="C32" s="159"/>
      <c r="D32" s="32">
        <v>19849431</v>
      </c>
      <c r="E32" s="32">
        <v>61272349</v>
      </c>
      <c r="G32" s="54"/>
      <c r="H32" s="54"/>
      <c r="I32" s="54"/>
      <c r="J32" s="54"/>
      <c r="K32" s="54"/>
      <c r="L32" s="54"/>
      <c r="M32" s="54"/>
      <c r="N32" s="54"/>
      <c r="O32" s="54"/>
      <c r="P32" s="54"/>
      <c r="Q32" s="54"/>
    </row>
    <row r="33" spans="1:17">
      <c r="B33" s="158" t="s">
        <v>203</v>
      </c>
      <c r="C33" s="170"/>
      <c r="D33" s="30"/>
      <c r="E33" s="30"/>
      <c r="G33" s="54"/>
      <c r="H33" s="54"/>
      <c r="I33" s="54"/>
      <c r="J33" s="54"/>
      <c r="K33" s="54"/>
      <c r="L33" s="54"/>
      <c r="M33" s="54"/>
      <c r="N33" s="54"/>
      <c r="O33" s="54"/>
      <c r="P33" s="54"/>
      <c r="Q33" s="54"/>
    </row>
    <row r="34" spans="1:17" hidden="1">
      <c r="B34" s="31"/>
      <c r="C34" s="31"/>
      <c r="D34" s="35"/>
      <c r="E34" s="35"/>
      <c r="G34" s="54"/>
      <c r="H34" s="54"/>
      <c r="I34" s="54"/>
      <c r="J34" s="54"/>
      <c r="K34" s="54"/>
      <c r="L34" s="54"/>
      <c r="M34" s="54"/>
      <c r="N34" s="54"/>
      <c r="O34" s="54"/>
      <c r="P34" s="54"/>
      <c r="Q34" s="54"/>
    </row>
    <row r="35" spans="1:17">
      <c r="B35" s="155" t="s">
        <v>204</v>
      </c>
      <c r="C35" s="155"/>
      <c r="D35" s="27">
        <v>-2448</v>
      </c>
      <c r="E35" s="27">
        <v>-3981</v>
      </c>
      <c r="G35" s="54"/>
      <c r="H35" s="54"/>
      <c r="I35" s="54"/>
      <c r="J35" s="54"/>
      <c r="K35" s="54"/>
      <c r="L35" s="54"/>
      <c r="M35" s="54"/>
      <c r="N35" s="54"/>
      <c r="O35" s="54"/>
      <c r="P35" s="54"/>
      <c r="Q35" s="54"/>
    </row>
    <row r="36" spans="1:17">
      <c r="B36" s="162" t="s">
        <v>202</v>
      </c>
      <c r="C36" s="171"/>
      <c r="D36" s="36">
        <v>19846983</v>
      </c>
      <c r="E36" s="36">
        <v>61268368</v>
      </c>
      <c r="G36" s="54"/>
      <c r="H36" s="54"/>
      <c r="I36" s="54"/>
      <c r="J36" s="54"/>
      <c r="K36" s="54"/>
      <c r="L36" s="54"/>
      <c r="M36" s="54"/>
      <c r="N36" s="54"/>
      <c r="O36" s="54"/>
      <c r="P36" s="54"/>
      <c r="Q36" s="54"/>
    </row>
    <row r="37" spans="1:17">
      <c r="B37" s="162" t="s">
        <v>205</v>
      </c>
      <c r="C37" s="171"/>
      <c r="D37" s="37"/>
      <c r="E37" s="37"/>
      <c r="G37" s="54"/>
      <c r="H37" s="54"/>
      <c r="I37" s="54"/>
      <c r="J37" s="54"/>
      <c r="K37" s="54"/>
      <c r="L37" s="54"/>
      <c r="M37" s="54"/>
      <c r="N37" s="54"/>
      <c r="O37" s="54"/>
      <c r="P37" s="54"/>
      <c r="Q37" s="54"/>
    </row>
    <row r="38" spans="1:17">
      <c r="B38" s="155" t="s">
        <v>206</v>
      </c>
      <c r="C38" s="155"/>
      <c r="D38" s="27">
        <v>4419663</v>
      </c>
      <c r="E38" s="27">
        <v>21846877</v>
      </c>
      <c r="G38" s="54"/>
      <c r="H38" s="54"/>
      <c r="I38" s="54"/>
      <c r="J38" s="54"/>
      <c r="K38" s="54"/>
      <c r="L38" s="54"/>
      <c r="M38" s="54"/>
      <c r="N38" s="54"/>
      <c r="O38" s="54"/>
      <c r="P38" s="54"/>
      <c r="Q38" s="54"/>
    </row>
    <row r="39" spans="1:17">
      <c r="B39" s="161" t="s">
        <v>207</v>
      </c>
      <c r="C39" s="161"/>
      <c r="D39" s="34">
        <v>15427320</v>
      </c>
      <c r="E39" s="34">
        <v>39421491</v>
      </c>
      <c r="G39" s="54"/>
      <c r="H39" s="54"/>
      <c r="I39" s="54"/>
      <c r="J39" s="54"/>
      <c r="K39" s="54"/>
      <c r="L39" s="54"/>
      <c r="M39" s="54"/>
      <c r="N39" s="54"/>
      <c r="O39" s="54"/>
      <c r="P39" s="54"/>
      <c r="Q39" s="54"/>
    </row>
    <row r="40" spans="1:17">
      <c r="B40" s="163" t="s">
        <v>208</v>
      </c>
      <c r="C40" s="163"/>
      <c r="D40" s="35"/>
      <c r="E40" s="35"/>
      <c r="G40" s="54"/>
      <c r="H40" s="54"/>
      <c r="I40" s="54"/>
      <c r="J40" s="54"/>
      <c r="K40" s="54"/>
      <c r="L40" s="54"/>
      <c r="M40" s="54"/>
      <c r="N40" s="54"/>
      <c r="O40" s="54"/>
      <c r="P40" s="54"/>
      <c r="Q40" s="54"/>
    </row>
    <row r="41" spans="1:17">
      <c r="B41" s="163" t="s">
        <v>209</v>
      </c>
      <c r="C41" s="163"/>
      <c r="D41" s="38">
        <v>7.5627560642751339</v>
      </c>
      <c r="E41" s="38">
        <v>19.324905944578404</v>
      </c>
      <c r="G41" s="54"/>
      <c r="H41" s="54"/>
      <c r="I41" s="54"/>
      <c r="J41" s="54"/>
      <c r="K41" s="54"/>
      <c r="L41" s="54"/>
      <c r="M41" s="54"/>
      <c r="N41" s="54"/>
      <c r="O41" s="54"/>
      <c r="P41" s="54"/>
      <c r="Q41" s="54"/>
    </row>
    <row r="42" spans="1:17">
      <c r="B42" s="163" t="s">
        <v>210</v>
      </c>
      <c r="C42" s="163"/>
      <c r="D42" s="38"/>
      <c r="E42" s="38"/>
      <c r="G42" s="54"/>
      <c r="H42" s="54"/>
      <c r="I42" s="54"/>
      <c r="J42" s="54"/>
      <c r="K42" s="54"/>
      <c r="L42" s="54"/>
      <c r="M42" s="54"/>
      <c r="N42" s="54"/>
      <c r="O42" s="54"/>
      <c r="P42" s="54"/>
      <c r="Q42" s="54"/>
    </row>
    <row r="43" spans="1:17">
      <c r="B43" s="163" t="s">
        <v>209</v>
      </c>
      <c r="C43" s="163"/>
      <c r="D43" s="38">
        <v>7.5639561189084308</v>
      </c>
      <c r="E43" s="38">
        <v>19.326857480367991</v>
      </c>
      <c r="G43" s="54"/>
      <c r="H43" s="54"/>
      <c r="I43" s="54"/>
      <c r="J43" s="54"/>
      <c r="K43" s="54"/>
      <c r="L43" s="54"/>
      <c r="M43" s="54"/>
      <c r="N43" s="54"/>
      <c r="O43" s="54"/>
      <c r="P43" s="54"/>
      <c r="Q43" s="54"/>
    </row>
    <row r="44" spans="1:17">
      <c r="I44" s="54"/>
      <c r="J44" s="54"/>
    </row>
    <row r="45" spans="1:17">
      <c r="A45" s="210" t="s">
        <v>4</v>
      </c>
      <c r="B45" s="210"/>
      <c r="C45" s="210"/>
      <c r="D45" s="210"/>
      <c r="E45" s="210"/>
      <c r="F45" s="210"/>
      <c r="G45" s="41"/>
      <c r="I45" s="54"/>
      <c r="J45" s="54"/>
    </row>
  </sheetData>
  <mergeCells count="1">
    <mergeCell ref="A45:F45"/>
  </mergeCells>
  <pageMargins left="0.7" right="0.7" top="0.75" bottom="0.75" header="0.3" footer="0.3"/>
  <pageSetup paperSize="9" scale="49"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sheetPr>
    <tabColor rgb="FF00B050"/>
  </sheetPr>
  <dimension ref="A3:H67"/>
  <sheetViews>
    <sheetView showGridLines="0" view="pageBreakPreview" zoomScaleNormal="100" zoomScaleSheetLayoutView="100" workbookViewId="0">
      <selection activeCell="B9" sqref="B9"/>
    </sheetView>
  </sheetViews>
  <sheetFormatPr defaultColWidth="9.109375" defaultRowHeight="13.2"/>
  <cols>
    <col min="1" max="1" width="9.109375" style="1"/>
    <col min="2" max="2" width="103.88671875" style="1" bestFit="1" customWidth="1"/>
    <col min="3" max="3" width="2.109375" style="1" customWidth="1"/>
    <col min="4" max="5" width="15.88671875" style="1" bestFit="1" customWidth="1"/>
    <col min="6" max="6" width="2.109375" style="1" customWidth="1"/>
    <col min="7" max="16384" width="9.109375" style="1"/>
  </cols>
  <sheetData>
    <row r="3" spans="2:5" ht="26.4">
      <c r="B3" s="181" t="s">
        <v>3</v>
      </c>
      <c r="C3" s="182"/>
      <c r="D3" s="24" t="s">
        <v>31</v>
      </c>
      <c r="E3" s="24" t="s">
        <v>32</v>
      </c>
    </row>
    <row r="4" spans="2:5">
      <c r="B4" s="143" t="s">
        <v>37</v>
      </c>
      <c r="C4" s="40"/>
      <c r="D4" s="40">
        <v>19849431</v>
      </c>
      <c r="E4" s="40">
        <v>61272349</v>
      </c>
    </row>
    <row r="5" spans="2:5">
      <c r="B5" s="143" t="s">
        <v>38</v>
      </c>
      <c r="C5" s="40"/>
      <c r="D5" s="40">
        <v>-2448</v>
      </c>
      <c r="E5" s="40">
        <v>-3981</v>
      </c>
    </row>
    <row r="6" spans="2:5">
      <c r="B6" s="183" t="s">
        <v>82</v>
      </c>
      <c r="C6" s="40"/>
      <c r="D6" s="40"/>
      <c r="E6" s="40"/>
    </row>
    <row r="7" spans="2:5">
      <c r="B7" s="143" t="s">
        <v>39</v>
      </c>
      <c r="C7" s="40"/>
      <c r="D7" s="40">
        <v>28103428</v>
      </c>
      <c r="E7" s="40">
        <v>37263662</v>
      </c>
    </row>
    <row r="8" spans="2:5">
      <c r="B8" s="143" t="s">
        <v>40</v>
      </c>
      <c r="C8" s="40"/>
      <c r="D8" s="40">
        <v>12101669</v>
      </c>
      <c r="E8" s="40">
        <v>10931323</v>
      </c>
    </row>
    <row r="9" spans="2:5">
      <c r="B9" s="143" t="s">
        <v>41</v>
      </c>
      <c r="C9" s="40"/>
      <c r="D9" s="40">
        <v>15221891</v>
      </c>
      <c r="E9" s="40">
        <v>33059823</v>
      </c>
    </row>
    <row r="10" spans="2:5">
      <c r="B10" s="143" t="s">
        <v>42</v>
      </c>
      <c r="C10" s="40"/>
      <c r="D10" s="40">
        <v>-10595846</v>
      </c>
      <c r="E10" s="40">
        <v>-493041</v>
      </c>
    </row>
    <row r="11" spans="2:5">
      <c r="B11" s="143" t="s">
        <v>93</v>
      </c>
      <c r="C11" s="40"/>
      <c r="D11" s="40">
        <v>3064206</v>
      </c>
      <c r="E11" s="40">
        <v>2039313</v>
      </c>
    </row>
    <row r="12" spans="2:5">
      <c r="B12" s="1" t="s">
        <v>94</v>
      </c>
      <c r="C12" s="40"/>
      <c r="D12" s="40">
        <v>8629943</v>
      </c>
      <c r="E12" s="40">
        <v>-52647077</v>
      </c>
    </row>
    <row r="13" spans="2:5">
      <c r="B13" s="143" t="s">
        <v>43</v>
      </c>
      <c r="C13" s="40"/>
      <c r="D13" s="40">
        <v>1089989</v>
      </c>
      <c r="E13" s="40">
        <v>740103</v>
      </c>
    </row>
    <row r="14" spans="2:5">
      <c r="B14" s="143" t="s">
        <v>44</v>
      </c>
      <c r="C14" s="40"/>
      <c r="D14" s="40">
        <v>389643</v>
      </c>
      <c r="E14" s="40">
        <v>412966</v>
      </c>
    </row>
    <row r="15" spans="2:5">
      <c r="B15" s="143" t="s">
        <v>45</v>
      </c>
      <c r="C15" s="40"/>
      <c r="D15" s="40">
        <v>535</v>
      </c>
      <c r="E15" s="40">
        <v>290</v>
      </c>
    </row>
    <row r="16" spans="2:5">
      <c r="B16" s="1" t="s">
        <v>95</v>
      </c>
      <c r="C16" s="40"/>
      <c r="D16" s="40">
        <v>254615</v>
      </c>
      <c r="E16" s="40" t="s">
        <v>211</v>
      </c>
    </row>
    <row r="17" spans="2:6">
      <c r="B17" s="143" t="s">
        <v>46</v>
      </c>
      <c r="C17" s="40"/>
      <c r="D17" s="40">
        <v>526</v>
      </c>
      <c r="E17" s="40">
        <v>-2117654</v>
      </c>
    </row>
    <row r="18" spans="2:6">
      <c r="B18" s="143" t="s">
        <v>47</v>
      </c>
      <c r="C18" s="40"/>
      <c r="D18" s="40">
        <v>-13667913</v>
      </c>
      <c r="E18" s="40">
        <v>-17856719</v>
      </c>
    </row>
    <row r="19" spans="2:6">
      <c r="B19" s="143" t="s">
        <v>48</v>
      </c>
      <c r="C19" s="40"/>
      <c r="D19" s="40">
        <v>109804</v>
      </c>
      <c r="E19" s="40">
        <v>40663</v>
      </c>
    </row>
    <row r="20" spans="2:6">
      <c r="B20" s="143" t="s">
        <v>49</v>
      </c>
      <c r="C20" s="184"/>
      <c r="D20" s="184">
        <v>153941</v>
      </c>
      <c r="E20" s="184">
        <v>155704</v>
      </c>
    </row>
    <row r="21" spans="2:6">
      <c r="B21" s="143" t="s">
        <v>50</v>
      </c>
      <c r="C21" s="184"/>
      <c r="D21" s="184">
        <v>-17417054</v>
      </c>
      <c r="E21" s="184">
        <v>-20401081</v>
      </c>
    </row>
    <row r="22" spans="2:6">
      <c r="B22" s="143" t="s">
        <v>96</v>
      </c>
      <c r="C22" s="184"/>
      <c r="D22" s="184">
        <v>-23964654</v>
      </c>
      <c r="E22" s="184">
        <v>-60637367</v>
      </c>
    </row>
    <row r="23" spans="2:6">
      <c r="B23" s="143" t="s">
        <v>51</v>
      </c>
      <c r="C23" s="184"/>
      <c r="D23" s="184" t="s">
        <v>211</v>
      </c>
      <c r="E23" s="184">
        <v>-5809010</v>
      </c>
    </row>
    <row r="24" spans="2:6">
      <c r="B24" s="185" t="s">
        <v>19</v>
      </c>
      <c r="C24" s="186"/>
      <c r="D24" s="187"/>
      <c r="E24" s="187"/>
      <c r="F24" s="40"/>
    </row>
    <row r="25" spans="2:6">
      <c r="B25" s="40" t="s">
        <v>52</v>
      </c>
      <c r="C25" s="40"/>
      <c r="D25" s="40">
        <v>1138267</v>
      </c>
      <c r="E25" s="40">
        <v>601213</v>
      </c>
    </row>
    <row r="26" spans="2:6">
      <c r="B26" s="40" t="s">
        <v>53</v>
      </c>
      <c r="C26" s="40"/>
      <c r="D26" s="40">
        <v>-1026788</v>
      </c>
      <c r="E26" s="40">
        <v>-1009348</v>
      </c>
    </row>
    <row r="27" spans="2:6" ht="15" customHeight="1">
      <c r="B27" s="40" t="s">
        <v>54</v>
      </c>
      <c r="C27" s="40"/>
      <c r="D27" s="40">
        <v>95375</v>
      </c>
      <c r="E27" s="40">
        <v>-3764267</v>
      </c>
    </row>
    <row r="28" spans="2:6" ht="15" customHeight="1">
      <c r="B28" s="40" t="s">
        <v>55</v>
      </c>
      <c r="C28" s="40"/>
      <c r="D28" s="40">
        <v>-2867635</v>
      </c>
      <c r="E28" s="40">
        <v>-20692871</v>
      </c>
    </row>
    <row r="29" spans="2:6" ht="15" customHeight="1">
      <c r="B29" s="40" t="s">
        <v>56</v>
      </c>
      <c r="C29" s="40"/>
      <c r="D29" s="40">
        <v>5173983</v>
      </c>
      <c r="E29" s="40">
        <v>12302277</v>
      </c>
    </row>
    <row r="30" spans="2:6" ht="15" customHeight="1">
      <c r="B30" s="40" t="s">
        <v>57</v>
      </c>
      <c r="C30" s="40"/>
      <c r="D30" s="40">
        <v>-15335326</v>
      </c>
      <c r="E30" s="40">
        <v>5547344</v>
      </c>
    </row>
    <row r="31" spans="2:6">
      <c r="B31" s="40" t="s">
        <v>58</v>
      </c>
      <c r="C31" s="40"/>
      <c r="D31" s="40">
        <v>1563781</v>
      </c>
      <c r="E31" s="40">
        <v>1622608</v>
      </c>
    </row>
    <row r="32" spans="2:6">
      <c r="B32" s="40" t="s">
        <v>59</v>
      </c>
      <c r="C32" s="40"/>
      <c r="D32" s="40">
        <v>6699302</v>
      </c>
      <c r="E32" s="40">
        <v>19110506</v>
      </c>
    </row>
    <row r="33" spans="1:7">
      <c r="B33" s="40" t="s">
        <v>60</v>
      </c>
      <c r="C33" s="40"/>
      <c r="D33" s="40">
        <v>526175</v>
      </c>
      <c r="E33" s="40">
        <v>1062560</v>
      </c>
    </row>
    <row r="34" spans="1:7">
      <c r="B34" s="188" t="s">
        <v>20</v>
      </c>
      <c r="D34" s="40">
        <v>0</v>
      </c>
      <c r="E34" s="40">
        <v>0</v>
      </c>
    </row>
    <row r="35" spans="1:7">
      <c r="B35" s="40" t="s">
        <v>61</v>
      </c>
      <c r="C35" s="40"/>
      <c r="D35" s="40">
        <v>-8382543</v>
      </c>
      <c r="E35" s="40">
        <v>37018932</v>
      </c>
    </row>
    <row r="36" spans="1:7">
      <c r="B36" s="40" t="s">
        <v>62</v>
      </c>
      <c r="C36" s="40"/>
      <c r="D36" s="40">
        <v>48702873</v>
      </c>
      <c r="E36" s="40">
        <v>10121499</v>
      </c>
    </row>
    <row r="37" spans="1:7">
      <c r="B37" s="40" t="s">
        <v>63</v>
      </c>
      <c r="C37" s="40"/>
      <c r="D37" s="40">
        <v>78582572</v>
      </c>
      <c r="E37" s="40">
        <v>-120698303</v>
      </c>
    </row>
    <row r="38" spans="1:7">
      <c r="B38" s="189" t="s">
        <v>64</v>
      </c>
      <c r="C38" s="189"/>
      <c r="D38" s="189">
        <v>-90087719</v>
      </c>
      <c r="E38" s="189">
        <v>33746724</v>
      </c>
    </row>
    <row r="39" spans="1:7">
      <c r="B39" s="40" t="s">
        <v>65</v>
      </c>
      <c r="C39" s="40"/>
      <c r="D39" s="40">
        <v>-25889322</v>
      </c>
      <c r="E39" s="40">
        <v>-31623119</v>
      </c>
    </row>
    <row r="40" spans="1:7">
      <c r="B40" s="189" t="s">
        <v>66</v>
      </c>
      <c r="C40" s="189"/>
      <c r="D40" s="189">
        <v>-1074594</v>
      </c>
      <c r="E40" s="189">
        <v>-211171</v>
      </c>
    </row>
    <row r="41" spans="1:7">
      <c r="B41" s="190" t="s">
        <v>23</v>
      </c>
      <c r="C41" s="191"/>
      <c r="D41" s="192">
        <v>21140107</v>
      </c>
      <c r="E41" s="192">
        <v>-70915150</v>
      </c>
      <c r="F41" s="40"/>
    </row>
    <row r="42" spans="1:7">
      <c r="B42" s="40" t="s">
        <v>67</v>
      </c>
      <c r="C42" s="40"/>
      <c r="D42" s="40">
        <v>-10465296</v>
      </c>
      <c r="E42" s="40">
        <v>51850568</v>
      </c>
      <c r="F42" s="40"/>
    </row>
    <row r="43" spans="1:7">
      <c r="B43" s="40" t="s">
        <v>68</v>
      </c>
      <c r="C43" s="40"/>
      <c r="D43" s="40">
        <v>-22977849</v>
      </c>
      <c r="E43" s="40">
        <v>-14569476</v>
      </c>
    </row>
    <row r="44" spans="1:7">
      <c r="B44" s="40" t="s">
        <v>69</v>
      </c>
      <c r="C44" s="40"/>
      <c r="D44" s="40">
        <v>1533705</v>
      </c>
      <c r="E44" s="40">
        <v>3618005</v>
      </c>
    </row>
    <row r="45" spans="1:7" s="93" customFormat="1">
      <c r="A45" s="1"/>
      <c r="B45" s="40" t="s">
        <v>70</v>
      </c>
      <c r="C45" s="40"/>
      <c r="D45" s="40">
        <v>-219655</v>
      </c>
      <c r="E45" s="40" t="s">
        <v>211</v>
      </c>
      <c r="F45" s="1"/>
    </row>
    <row r="46" spans="1:7" s="93" customFormat="1">
      <c r="A46" s="1"/>
      <c r="B46" s="40" t="s">
        <v>72</v>
      </c>
      <c r="C46" s="40"/>
      <c r="D46" s="40" t="s">
        <v>211</v>
      </c>
      <c r="E46" s="40">
        <v>-2046027</v>
      </c>
      <c r="F46" s="1"/>
    </row>
    <row r="47" spans="1:7" s="93" customFormat="1">
      <c r="A47" s="1"/>
      <c r="B47" s="40" t="s">
        <v>71</v>
      </c>
      <c r="C47" s="40"/>
      <c r="D47" s="40" t="s">
        <v>211</v>
      </c>
      <c r="E47" s="40">
        <v>6266892</v>
      </c>
      <c r="F47" s="1"/>
      <c r="G47" s="40"/>
    </row>
    <row r="48" spans="1:7" s="93" customFormat="1">
      <c r="A48" s="1"/>
      <c r="B48" s="40" t="s">
        <v>97</v>
      </c>
      <c r="C48" s="40"/>
      <c r="D48" s="40">
        <v>-240767</v>
      </c>
      <c r="E48" s="40" t="s">
        <v>211</v>
      </c>
      <c r="F48" s="1"/>
    </row>
    <row r="49" spans="2:8">
      <c r="B49" s="40" t="s">
        <v>73</v>
      </c>
      <c r="C49" s="40"/>
      <c r="D49" s="40">
        <v>4517172</v>
      </c>
      <c r="E49" s="40">
        <v>5072103</v>
      </c>
    </row>
    <row r="50" spans="2:8">
      <c r="B50" s="40" t="s">
        <v>74</v>
      </c>
      <c r="C50" s="40"/>
      <c r="D50" s="40" t="s">
        <v>211</v>
      </c>
      <c r="E50" s="40">
        <v>267810</v>
      </c>
    </row>
    <row r="51" spans="2:8">
      <c r="B51" s="190" t="s">
        <v>24</v>
      </c>
      <c r="C51" s="191"/>
      <c r="D51" s="192">
        <v>-27852690</v>
      </c>
      <c r="E51" s="192">
        <v>50459875</v>
      </c>
      <c r="F51" s="40"/>
    </row>
    <row r="52" spans="2:8">
      <c r="B52" s="143" t="s">
        <v>75</v>
      </c>
      <c r="C52" s="40"/>
      <c r="D52" s="40">
        <v>79023931</v>
      </c>
      <c r="E52" s="40">
        <v>50514442</v>
      </c>
    </row>
    <row r="53" spans="2:8">
      <c r="B53" s="143" t="s">
        <v>76</v>
      </c>
      <c r="C53" s="40"/>
      <c r="D53" s="40">
        <v>-22044095</v>
      </c>
      <c r="E53" s="40">
        <v>-26866613</v>
      </c>
    </row>
    <row r="54" spans="2:8">
      <c r="B54" s="143" t="s">
        <v>77</v>
      </c>
      <c r="C54" s="40"/>
      <c r="D54" s="40">
        <v>-2121355</v>
      </c>
      <c r="E54" s="40">
        <v>-1745068</v>
      </c>
    </row>
    <row r="55" spans="2:8">
      <c r="B55" s="143" t="s">
        <v>29</v>
      </c>
      <c r="C55" s="184"/>
      <c r="D55" s="184">
        <v>-3083622</v>
      </c>
      <c r="E55" s="184">
        <v>-2826778</v>
      </c>
      <c r="H55" s="143"/>
    </row>
    <row r="56" spans="2:8">
      <c r="B56" s="143" t="s">
        <v>28</v>
      </c>
      <c r="C56" s="184"/>
      <c r="D56" s="184">
        <v>4843614</v>
      </c>
      <c r="E56" s="184">
        <v>4004271</v>
      </c>
    </row>
    <row r="57" spans="2:8">
      <c r="B57" s="143" t="s">
        <v>78</v>
      </c>
      <c r="C57" s="184"/>
      <c r="D57" s="184">
        <v>-2909283</v>
      </c>
      <c r="E57" s="184">
        <v>-2255569</v>
      </c>
    </row>
    <row r="58" spans="2:8">
      <c r="B58" s="143" t="s">
        <v>79</v>
      </c>
      <c r="C58" s="184"/>
      <c r="D58" s="184">
        <v>-13518255</v>
      </c>
      <c r="E58" s="184">
        <v>-5635869</v>
      </c>
    </row>
    <row r="59" spans="2:8">
      <c r="B59" s="143" t="s">
        <v>30</v>
      </c>
      <c r="C59" s="184"/>
      <c r="D59" s="184" t="s">
        <v>211</v>
      </c>
      <c r="E59" s="184">
        <v>1171667</v>
      </c>
    </row>
    <row r="60" spans="2:8">
      <c r="B60" s="190" t="s">
        <v>25</v>
      </c>
      <c r="C60" s="191"/>
      <c r="D60" s="192">
        <v>40190935</v>
      </c>
      <c r="E60" s="192">
        <v>16360483</v>
      </c>
      <c r="F60" s="40"/>
    </row>
    <row r="61" spans="2:8" ht="27" customHeight="1">
      <c r="B61" s="143" t="s">
        <v>80</v>
      </c>
      <c r="C61" s="40"/>
      <c r="D61" s="40">
        <v>21318649</v>
      </c>
      <c r="E61" s="40">
        <v>22294055</v>
      </c>
      <c r="F61" s="40"/>
    </row>
    <row r="62" spans="2:8" ht="27" customHeight="1">
      <c r="B62" s="143" t="s">
        <v>98</v>
      </c>
      <c r="C62" s="40"/>
      <c r="D62" s="40">
        <v>-59957083</v>
      </c>
      <c r="E62" s="40">
        <v>-69297575</v>
      </c>
      <c r="F62" s="40"/>
    </row>
    <row r="63" spans="2:8">
      <c r="B63" s="143" t="s">
        <v>81</v>
      </c>
      <c r="C63" s="40"/>
      <c r="D63" s="40">
        <v>-5160082</v>
      </c>
      <c r="E63" s="40">
        <v>-51098312</v>
      </c>
    </row>
    <row r="64" spans="2:8">
      <c r="B64" s="193" t="s">
        <v>27</v>
      </c>
      <c r="C64" s="189"/>
      <c r="D64" s="189">
        <v>89043797</v>
      </c>
      <c r="E64" s="189">
        <v>140142109</v>
      </c>
    </row>
    <row r="65" spans="1:6">
      <c r="B65" s="194" t="s">
        <v>26</v>
      </c>
      <c r="C65" s="191"/>
      <c r="D65" s="192">
        <v>83883715</v>
      </c>
      <c r="E65" s="192">
        <v>89043797</v>
      </c>
      <c r="F65" s="40"/>
    </row>
    <row r="66" spans="1:6">
      <c r="B66" s="195"/>
      <c r="D66" s="196"/>
      <c r="E66" s="196"/>
      <c r="F66" s="40"/>
    </row>
    <row r="67" spans="1:6">
      <c r="A67" s="210" t="s">
        <v>4</v>
      </c>
      <c r="B67" s="210"/>
      <c r="C67" s="210"/>
      <c r="D67" s="210"/>
      <c r="E67" s="210"/>
      <c r="F67" s="210"/>
    </row>
  </sheetData>
  <mergeCells count="1">
    <mergeCell ref="A67:F67"/>
  </mergeCells>
  <pageMargins left="0.7" right="0.7" top="0.75" bottom="0.75" header="0.3" footer="0.3"/>
  <pageSetup paperSize="9" scale="58"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Disclaimer</vt:lpstr>
      <vt:lpstr>Segment Details_Combined</vt:lpstr>
      <vt:lpstr>Segment Details_Consolidated</vt:lpstr>
      <vt:lpstr>BS</vt:lpstr>
      <vt:lpstr>PL</vt:lpstr>
      <vt:lpstr>CF</vt:lpstr>
      <vt:lpstr>BS!Print_Area</vt:lpstr>
      <vt:lpstr>CF!Print_Area</vt:lpstr>
      <vt:lpstr>Disclaimer!Print_Area</vt:lpstr>
      <vt:lpstr>PL!Print_Area</vt:lpstr>
      <vt:lpstr>'Segment Details_Combined'!Print_Area</vt:lpstr>
      <vt:lpstr>'Segment Details_Consolidated'!Print_Area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SÜMER</cp:lastModifiedBy>
  <cp:lastPrinted>2023-08-07T08:49:47Z</cp:lastPrinted>
  <dcterms:created xsi:type="dcterms:W3CDTF">2019-02-22T13:41:11Z</dcterms:created>
  <dcterms:modified xsi:type="dcterms:W3CDTF">2024-04-02T15:38:53Z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